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20" windowWidth="14265" windowHeight="7770"/>
  </bookViews>
  <sheets>
    <sheet name="t1" sheetId="14" r:id="rId1"/>
    <sheet name="t2" sheetId="45" r:id="rId2"/>
    <sheet name="t3" sheetId="46" r:id="rId3"/>
    <sheet name="t4" sheetId="47" r:id="rId4"/>
    <sheet name="t5" sheetId="64" r:id="rId5"/>
    <sheet name="t6" sheetId="71" r:id="rId6"/>
    <sheet name="t7" sheetId="50" r:id="rId7"/>
    <sheet name="t8" sheetId="51" r:id="rId8"/>
    <sheet name="t9" sheetId="52" r:id="rId9"/>
    <sheet name="t10" sheetId="53" r:id="rId10"/>
    <sheet name="t11" sheetId="54" r:id="rId11"/>
    <sheet name="t12" sheetId="55" r:id="rId12"/>
    <sheet name="t13" sheetId="56" r:id="rId13"/>
    <sheet name="t14" sheetId="57" r:id="rId14"/>
    <sheet name="t15" sheetId="65" r:id="rId15"/>
    <sheet name="t16" sheetId="66" r:id="rId16"/>
    <sheet name="t17" sheetId="67" r:id="rId17"/>
    <sheet name="t18" sheetId="68" r:id="rId18"/>
    <sheet name="t19" sheetId="69" r:id="rId19"/>
    <sheet name="20" sheetId="70" r:id="rId20"/>
    <sheet name="t21" sheetId="58" r:id="rId21"/>
    <sheet name="t22" sheetId="59" r:id="rId22"/>
    <sheet name="t23" sheetId="60" r:id="rId23"/>
    <sheet name="t24" sheetId="61" r:id="rId24"/>
    <sheet name="t25" sheetId="63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Key1" localSheetId="1" hidden="1">#REF!</definedName>
    <definedName name="_Key1" localSheetId="2" hidden="1">#REF!</definedName>
    <definedName name="_Key1" localSheetId="4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localSheetId="2" hidden="1">#REF!</definedName>
    <definedName name="_Sort" localSheetId="4" hidden="1">#REF!</definedName>
    <definedName name="_Sort" hidden="1">#REF!</definedName>
    <definedName name="a">[1]Sheet1!$C$30</definedName>
    <definedName name="Anno" localSheetId="5">'[2]1_01_1'!$C$3</definedName>
    <definedName name="Anno">'[2]1.01.1'!$C$3</definedName>
    <definedName name="_xlnm.Print_Area" localSheetId="0">'t1'!$A$1:$O$42</definedName>
    <definedName name="Area_stampa_MI" localSheetId="1">#REF!</definedName>
    <definedName name="Area_stampa_MI" localSheetId="2">#REF!</definedName>
    <definedName name="Area_stampa_MI" localSheetId="4">#REF!</definedName>
    <definedName name="Area_stampa_MI">#REF!</definedName>
    <definedName name="ASSOLUTI" localSheetId="1">#REF!</definedName>
    <definedName name="ASSOLUTI" localSheetId="2">#REF!</definedName>
    <definedName name="ASSOLUTI" localSheetId="4">#REF!</definedName>
    <definedName name="ASSOLUTI">#REF!</definedName>
    <definedName name="confr.azi.cens" localSheetId="1">[3]confronti!#REF!</definedName>
    <definedName name="confr.azi.cens" localSheetId="2">[3]confronti!#REF!</definedName>
    <definedName name="confr.azi.cens" localSheetId="4">[3]confronti!#REF!</definedName>
    <definedName name="confr.azi.cens">[3]confronti!#REF!</definedName>
    <definedName name="confr.ric.prev.94" localSheetId="1">[3]confronti!#REF!</definedName>
    <definedName name="confr.ric.prev.94" localSheetId="2">[3]confronti!#REF!</definedName>
    <definedName name="confr.ric.prev.94" localSheetId="4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 localSheetId="1">#REF!</definedName>
    <definedName name="CRF_Summary2_Dyn10" localSheetId="2">#REF!</definedName>
    <definedName name="CRF_Summary2_Dyn10" localSheetId="4">#REF!</definedName>
    <definedName name="CRF_Summary2_Dyn10">#REF!</definedName>
    <definedName name="CRF_Summary2_Dyn11" localSheetId="1">#REF!</definedName>
    <definedName name="CRF_Summary2_Dyn11" localSheetId="2">#REF!</definedName>
    <definedName name="CRF_Summary2_Dyn11" localSheetId="4">#REF!</definedName>
    <definedName name="CRF_Summary2_Dyn11">#REF!</definedName>
    <definedName name="CRF_Summary2_Dyn12" localSheetId="1">#REF!</definedName>
    <definedName name="CRF_Summary2_Dyn12" localSheetId="2">#REF!</definedName>
    <definedName name="CRF_Summary2_Dyn12" localSheetId="4">#REF!</definedName>
    <definedName name="CRF_Summary2_Dyn12">#REF!</definedName>
    <definedName name="CRF_Summary2_Dyn13" localSheetId="4">#REF!</definedName>
    <definedName name="CRF_Summary2_Dyn13">#REF!</definedName>
    <definedName name="CRF_Summary2_Dyn14" localSheetId="4">#REF!</definedName>
    <definedName name="CRF_Summary2_Dyn14">#REF!</definedName>
    <definedName name="CRF_Summary2_Dyn15" localSheetId="4">#REF!</definedName>
    <definedName name="CRF_Summary2_Dyn15">#REF!</definedName>
    <definedName name="CRF_Summary2_Dyn16" localSheetId="4">#REF!</definedName>
    <definedName name="CRF_Summary2_Dyn16">#REF!</definedName>
    <definedName name="CRF_Summary2_DynA41" localSheetId="4">#REF!</definedName>
    <definedName name="CRF_Summary2_DynA41">#REF!</definedName>
    <definedName name="CRF_Summary2_Main1" localSheetId="4">#REF!</definedName>
    <definedName name="CRF_Summary2_Main1">#REF!</definedName>
    <definedName name="CRF_Summary2_Main2" localSheetId="4">#REF!</definedName>
    <definedName name="CRF_Summary2_Main2">#REF!</definedName>
    <definedName name="CRF_Summary2_Main3" localSheetId="4">#REF!</definedName>
    <definedName name="CRF_Summary2_Main3">#REF!</definedName>
    <definedName name="CRF_Table10s1_Dyn12" localSheetId="4">[6]Table10s1!#REF!</definedName>
    <definedName name="CRF_Table10s1_Dyn12">[6]Table10s1!#REF!</definedName>
    <definedName name="CRF_Table10s1_Dyn13" localSheetId="4">[6]Table10s1!#REF!</definedName>
    <definedName name="CRF_Table10s1_Dyn13">[6]Table10s1!#REF!</definedName>
    <definedName name="CRF_Table10s1_Dyn14" localSheetId="4">[6]Table10s1!#REF!</definedName>
    <definedName name="CRF_Table10s1_Dyn14">[6]Table10s1!#REF!</definedName>
    <definedName name="CRF_Table10s1_Dyn15" localSheetId="4">[6]Table10s1!#REF!</definedName>
    <definedName name="CRF_Table10s1_Dyn15">[6]Table10s1!#REF!</definedName>
    <definedName name="CRF_Table10s1_Dyn16" localSheetId="4">[6]Table10s1!#REF!</definedName>
    <definedName name="CRF_Table10s1_Dyn16">[6]Table10s1!#REF!</definedName>
    <definedName name="CRF_Table10s1_Dyn17" localSheetId="4">[6]Table10s1!#REF!</definedName>
    <definedName name="CRF_Table10s1_Dyn17">[6]Table10s1!#REF!</definedName>
    <definedName name="CRF_Table10s1_Dyn18" localSheetId="4">[6]Table10s1!#REF!</definedName>
    <definedName name="CRF_Table10s1_Dyn18">[6]Table10s1!#REF!</definedName>
    <definedName name="CRF_Table10s1_Dyn19" localSheetId="4">[6]Table10s1!#REF!</definedName>
    <definedName name="CRF_Table10s1_Dyn19">[6]Table10s1!#REF!</definedName>
    <definedName name="CRF_Table10s1_Dyn20" localSheetId="4">[6]Table10s1!#REF!</definedName>
    <definedName name="CRF_Table10s1_Dyn20">[6]Table10s1!#REF!</definedName>
    <definedName name="CRF_Table10s1_Dyn21" localSheetId="4">[6]Table10s1!#REF!</definedName>
    <definedName name="CRF_Table10s1_Dyn21">[6]Table10s1!#REF!</definedName>
    <definedName name="CRF_Table10s1_Dyn22" localSheetId="4">[6]Table10s1!#REF!</definedName>
    <definedName name="CRF_Table10s1_Dyn22">[6]Table10s1!#REF!</definedName>
    <definedName name="CRF_Table10s2_Dyn10" localSheetId="1">#REF!</definedName>
    <definedName name="CRF_Table10s2_Dyn10" localSheetId="2">#REF!</definedName>
    <definedName name="CRF_Table10s2_Dyn10" localSheetId="4">#REF!</definedName>
    <definedName name="CRF_Table10s2_Dyn10">#REF!</definedName>
    <definedName name="CRF_Table10s2_Dyn11" localSheetId="1">#REF!</definedName>
    <definedName name="CRF_Table10s2_Dyn11" localSheetId="2">#REF!</definedName>
    <definedName name="CRF_Table10s2_Dyn11" localSheetId="4">#REF!</definedName>
    <definedName name="CRF_Table10s2_Dyn11">#REF!</definedName>
    <definedName name="CRF_Table10s2_Dyn12" localSheetId="1">#REF!</definedName>
    <definedName name="CRF_Table10s2_Dyn12" localSheetId="2">#REF!</definedName>
    <definedName name="CRF_Table10s2_Dyn12" localSheetId="4">#REF!</definedName>
    <definedName name="CRF_Table10s2_Dyn12">#REF!</definedName>
    <definedName name="CRF_Table10s2_Dyn13" localSheetId="4">#REF!</definedName>
    <definedName name="CRF_Table10s2_Dyn13">#REF!</definedName>
    <definedName name="CRF_Table10s2_Dyn14" localSheetId="4">#REF!</definedName>
    <definedName name="CRF_Table10s2_Dyn14">#REF!</definedName>
    <definedName name="CRF_Table10s2_Dyn15" localSheetId="4">#REF!</definedName>
    <definedName name="CRF_Table10s2_Dyn15">#REF!</definedName>
    <definedName name="CRF_Table10s2_Dyn16" localSheetId="4">#REF!</definedName>
    <definedName name="CRF_Table10s2_Dyn16">#REF!</definedName>
    <definedName name="CRF_Table10s2_Dyn17" localSheetId="4">#REF!</definedName>
    <definedName name="CRF_Table10s2_Dyn17">#REF!</definedName>
    <definedName name="CRF_Table10s2_Dyn18" localSheetId="4">#REF!</definedName>
    <definedName name="CRF_Table10s2_Dyn18">#REF!</definedName>
    <definedName name="CRF_Table10s2_Dyn19" localSheetId="4">#REF!</definedName>
    <definedName name="CRF_Table10s2_Dyn19">#REF!</definedName>
    <definedName name="CRF_Table10s2_Dyn20" localSheetId="4">#REF!</definedName>
    <definedName name="CRF_Table10s2_Dyn20">#REF!</definedName>
    <definedName name="CRF_Table10s2_Dyn21" localSheetId="4">#REF!</definedName>
    <definedName name="CRF_Table10s2_Dyn21">#REF!</definedName>
    <definedName name="CRF_Table10s2_Dyn22" localSheetId="4">#REF!</definedName>
    <definedName name="CRF_Table10s2_Dyn22">#REF!</definedName>
    <definedName name="CRF_Table10s2_DynA46" localSheetId="4">#REF!</definedName>
    <definedName name="CRF_Table10s2_DynA46">#REF!</definedName>
    <definedName name="CRF_Table10s2_Main" localSheetId="4">#REF!</definedName>
    <definedName name="CRF_Table10s2_Main">#REF!</definedName>
    <definedName name="CRF_Table10s3_Dyn10" localSheetId="4">#REF!</definedName>
    <definedName name="CRF_Table10s3_Dyn10">#REF!</definedName>
    <definedName name="CRF_Table10s3_Dyn11" localSheetId="4">#REF!</definedName>
    <definedName name="CRF_Table10s3_Dyn11">#REF!</definedName>
    <definedName name="CRF_Table10s3_Dyn12" localSheetId="4">#REF!</definedName>
    <definedName name="CRF_Table10s3_Dyn12">#REF!</definedName>
    <definedName name="CRF_Table10s3_Dyn13" localSheetId="4">#REF!</definedName>
    <definedName name="CRF_Table10s3_Dyn13">#REF!</definedName>
    <definedName name="CRF_Table10s3_Dyn14" localSheetId="4">#REF!</definedName>
    <definedName name="CRF_Table10s3_Dyn14">#REF!</definedName>
    <definedName name="CRF_Table10s3_Dyn15" localSheetId="4">#REF!</definedName>
    <definedName name="CRF_Table10s3_Dyn15">#REF!</definedName>
    <definedName name="CRF_Table10s3_Dyn16" localSheetId="4">#REF!</definedName>
    <definedName name="CRF_Table10s3_Dyn16">#REF!</definedName>
    <definedName name="CRF_Table10s3_Dyn17" localSheetId="4">#REF!</definedName>
    <definedName name="CRF_Table10s3_Dyn17">#REF!</definedName>
    <definedName name="CRF_Table10s3_Dyn18" localSheetId="4">#REF!</definedName>
    <definedName name="CRF_Table10s3_Dyn18">#REF!</definedName>
    <definedName name="CRF_Table10s3_Dyn19" localSheetId="4">#REF!</definedName>
    <definedName name="CRF_Table10s3_Dyn19">#REF!</definedName>
    <definedName name="CRF_Table10s3_Dyn20" localSheetId="4">#REF!</definedName>
    <definedName name="CRF_Table10s3_Dyn20">#REF!</definedName>
    <definedName name="CRF_Table10s3_Dyn21" localSheetId="4">#REF!</definedName>
    <definedName name="CRF_Table10s3_Dyn21">#REF!</definedName>
    <definedName name="CRF_Table10s3_Dyn22" localSheetId="4">#REF!</definedName>
    <definedName name="CRF_Table10s3_Dyn22">#REF!</definedName>
    <definedName name="CRF_Table10s3_DynA46" localSheetId="4">#REF!</definedName>
    <definedName name="CRF_Table10s3_DynA46">#REF!</definedName>
    <definedName name="CRF_Table10s3_Main" localSheetId="4">#REF!</definedName>
    <definedName name="CRF_Table10s3_Main">#REF!</definedName>
    <definedName name="CRF_Table10s5_Main1" localSheetId="4">#REF!</definedName>
    <definedName name="CRF_Table10s5_Main1">#REF!</definedName>
    <definedName name="CRF_Table10s5_Main2" localSheetId="4">#REF!</definedName>
    <definedName name="CRF_Table10s5_Main2">#REF!</definedName>
    <definedName name="d">[1]Sheet1!$C$30</definedName>
    <definedName name="DIFFERENZE" localSheetId="1">#REF!</definedName>
    <definedName name="DIFFERENZE" localSheetId="2">#REF!</definedName>
    <definedName name="DIFFERENZE" localSheetId="4">#REF!</definedName>
    <definedName name="DIFFERENZE">#REF!</definedName>
    <definedName name="dop" localSheetId="1">[7]Abruzzo!#REF!</definedName>
    <definedName name="dop" localSheetId="2">[7]Abruzzo!#REF!</definedName>
    <definedName name="dop" localSheetId="4">[7]Abruzzo!#REF!</definedName>
    <definedName name="dop">[7]Abruzzo!#REF!</definedName>
    <definedName name="f_abruzzo" localSheetId="4">[8]Abruzzo!#REF!</definedName>
    <definedName name="f_abruzzo">[8]Abruzzo!#REF!</definedName>
    <definedName name="f_basilicata" localSheetId="4">[8]Basilicata!#REF!</definedName>
    <definedName name="f_basilicata">[8]Basilicata!#REF!</definedName>
    <definedName name="f_bolzano" localSheetId="4">[8]Bolzano!#REF!</definedName>
    <definedName name="f_bolzano">[8]Bolzano!#REF!</definedName>
    <definedName name="f_calabria" localSheetId="4">[8]Calabria!#REF!</definedName>
    <definedName name="f_calabria">[8]Calabria!#REF!</definedName>
    <definedName name="f_campania" localSheetId="4">[8]Campania!#REF!</definedName>
    <definedName name="f_campania">[8]Campania!#REF!</definedName>
    <definedName name="f_centro" localSheetId="4">[8]Centro!#REF!</definedName>
    <definedName name="f_centro">[8]Centro!#REF!</definedName>
    <definedName name="f_emiliaromagna" localSheetId="4">'[8]Emilia Romagna'!#REF!</definedName>
    <definedName name="f_emiliaromagna">'[8]Emilia Romagna'!#REF!</definedName>
    <definedName name="f_friuli" localSheetId="4">[8]Friuli!#REF!</definedName>
    <definedName name="f_friuli">[8]Friuli!#REF!</definedName>
    <definedName name="f_italia" localSheetId="4">[8]ITALIA!#REF!</definedName>
    <definedName name="f_italia">[8]ITALIA!#REF!</definedName>
    <definedName name="f_lazio" localSheetId="4">[8]Lazio!#REF!</definedName>
    <definedName name="f_lazio">[8]Lazio!#REF!</definedName>
    <definedName name="f_liguria" localSheetId="4">[8]Liguria!#REF!</definedName>
    <definedName name="f_liguria">[8]Liguria!#REF!</definedName>
    <definedName name="f_lombardia" localSheetId="4">[8]Lombardia!#REF!</definedName>
    <definedName name="f_lombardia">[8]Lombardia!#REF!</definedName>
    <definedName name="f_marche" localSheetId="4">[8]Marche!#REF!</definedName>
    <definedName name="f_marche">[8]Marche!#REF!</definedName>
    <definedName name="f_mezzogiorno" localSheetId="4">[8]Mezzogiorno!#REF!</definedName>
    <definedName name="f_mezzogiorno">[8]Mezzogiorno!#REF!</definedName>
    <definedName name="f_molise" localSheetId="4">[8]Molise!#REF!</definedName>
    <definedName name="f_molise">[8]Molise!#REF!</definedName>
    <definedName name="f_nord" localSheetId="4">[8]Nord!#REF!</definedName>
    <definedName name="f_nord">[8]Nord!#REF!</definedName>
    <definedName name="f_nordest" localSheetId="4">'[8]Nord-Est'!#REF!</definedName>
    <definedName name="f_nordest">'[8]Nord-Est'!#REF!</definedName>
    <definedName name="f_nordovest" localSheetId="4">'[8]Nord-Ovest'!#REF!</definedName>
    <definedName name="f_nordovest">'[8]Nord-Ovest'!#REF!</definedName>
    <definedName name="f_piemonte" localSheetId="4">[8]Piemonte!#REF!</definedName>
    <definedName name="f_piemonte">[8]Piemonte!#REF!</definedName>
    <definedName name="f_puglia" localSheetId="4">[8]Puglia!#REF!</definedName>
    <definedName name="f_puglia">[8]Puglia!#REF!</definedName>
    <definedName name="f_sardegna" localSheetId="4">[8]Sardegna!#REF!</definedName>
    <definedName name="f_sardegna">[8]Sardegna!#REF!</definedName>
    <definedName name="f_sicilia" localSheetId="4">[8]Sicilia!#REF!</definedName>
    <definedName name="f_sicilia">[8]Sicilia!#REF!</definedName>
    <definedName name="f_toscana" localSheetId="4">[8]Toscana!#REF!</definedName>
    <definedName name="f_toscana">[8]Toscana!#REF!</definedName>
    <definedName name="f_trentino" localSheetId="4">[8]Trentino!#REF!</definedName>
    <definedName name="f_trentino">[8]Trentino!#REF!</definedName>
    <definedName name="f_trento" localSheetId="4">[8]Trento!#REF!</definedName>
    <definedName name="f_trento">[8]Trento!#REF!</definedName>
    <definedName name="f_umbria" localSheetId="4">[8]Umbria!#REF!</definedName>
    <definedName name="f_umbria">[8]Umbria!#REF!</definedName>
    <definedName name="f_valleaosta" localSheetId="4">'[8]Valle d''Aosta'!#REF!</definedName>
    <definedName name="f_valleaosta">'[8]Valle d''Aosta'!#REF!</definedName>
    <definedName name="f_veneto" localSheetId="4">[8]Veneto!#REF!</definedName>
    <definedName name="f_veneto">[8]Veneto!#REF!</definedName>
    <definedName name="igp" localSheetId="5">'[9]1_01_1'!$C$3</definedName>
    <definedName name="igp">'[9]1.01.1'!$C$3</definedName>
    <definedName name="lop" localSheetId="1">[10]confronti!#REF!</definedName>
    <definedName name="lop" localSheetId="2">[10]confronti!#REF!</definedName>
    <definedName name="lop" localSheetId="4">[10]confronti!#REF!</definedName>
    <definedName name="lop">[10]confronti!#REF!</definedName>
    <definedName name="LOP.XLS" localSheetId="1">#REF!</definedName>
    <definedName name="LOP.XLS" localSheetId="2">#REF!</definedName>
    <definedName name="LOP.XLS" localSheetId="4">#REF!</definedName>
    <definedName name="LOP.XLS">#REF!</definedName>
    <definedName name="m_abruzzo" localSheetId="1">[8]Abruzzo!#REF!</definedName>
    <definedName name="m_abruzzo" localSheetId="2">[8]Abruzzo!#REF!</definedName>
    <definedName name="m_abruzzo" localSheetId="4">[8]Abruzzo!#REF!</definedName>
    <definedName name="m_abruzzo">[8]Abruzzo!#REF!</definedName>
    <definedName name="m_basilicata" localSheetId="1">[8]Basilicata!#REF!</definedName>
    <definedName name="m_basilicata" localSheetId="2">[8]Basilicata!#REF!</definedName>
    <definedName name="m_basilicata" localSheetId="4">[8]Basilicata!#REF!</definedName>
    <definedName name="m_basilicata">[8]Basilicata!#REF!</definedName>
    <definedName name="m_bolzano" localSheetId="1">[8]Bolzano!#REF!</definedName>
    <definedName name="m_bolzano" localSheetId="2">[8]Bolzano!#REF!</definedName>
    <definedName name="m_bolzano" localSheetId="4">[8]Bolzano!#REF!</definedName>
    <definedName name="m_bolzano">[8]Bolzano!#REF!</definedName>
    <definedName name="m_calabria" localSheetId="1">[8]Calabria!#REF!</definedName>
    <definedName name="m_calabria" localSheetId="2">[8]Calabria!#REF!</definedName>
    <definedName name="m_calabria" localSheetId="4">[8]Calabria!#REF!</definedName>
    <definedName name="m_calabria">[8]Calabria!#REF!</definedName>
    <definedName name="m_campania" localSheetId="1">[8]Campania!#REF!</definedName>
    <definedName name="m_campania" localSheetId="2">[8]Campania!#REF!</definedName>
    <definedName name="m_campania" localSheetId="4">[8]Campania!#REF!</definedName>
    <definedName name="m_campania">[8]Campania!#REF!</definedName>
    <definedName name="m_centro" localSheetId="4">[8]Centro!#REF!</definedName>
    <definedName name="m_centro">[8]Centro!#REF!</definedName>
    <definedName name="m_emiliaromagna" localSheetId="4">'[8]Emilia Romagna'!#REF!</definedName>
    <definedName name="m_emiliaromagna">'[8]Emilia Romagna'!#REF!</definedName>
    <definedName name="m_friuli" localSheetId="4">[8]Friuli!#REF!</definedName>
    <definedName name="m_friuli">[8]Friuli!#REF!</definedName>
    <definedName name="m_italia" localSheetId="4">[8]ITALIA!#REF!</definedName>
    <definedName name="m_italia">[8]ITALIA!#REF!</definedName>
    <definedName name="m_lazio" localSheetId="4">[8]Lazio!#REF!</definedName>
    <definedName name="m_lazio">[8]Lazio!#REF!</definedName>
    <definedName name="m_liguria" localSheetId="4">[8]Liguria!#REF!</definedName>
    <definedName name="m_liguria">[8]Liguria!#REF!</definedName>
    <definedName name="m_lombardia" localSheetId="4">[8]Lombardia!#REF!</definedName>
    <definedName name="m_lombardia">[8]Lombardia!#REF!</definedName>
    <definedName name="m_marche" localSheetId="4">[8]Marche!#REF!</definedName>
    <definedName name="m_marche">[8]Marche!#REF!</definedName>
    <definedName name="m_mezzogiorno" localSheetId="4">[8]Mezzogiorno!#REF!</definedName>
    <definedName name="m_mezzogiorno">[8]Mezzogiorno!#REF!</definedName>
    <definedName name="m_molise" localSheetId="4">[8]Molise!#REF!</definedName>
    <definedName name="m_molise">[8]Molise!#REF!</definedName>
    <definedName name="m_nord" localSheetId="4">[8]Nord!#REF!</definedName>
    <definedName name="m_nord">[8]Nord!#REF!</definedName>
    <definedName name="m_nordest" localSheetId="4">'[8]Nord-Est'!#REF!</definedName>
    <definedName name="m_nordest">'[8]Nord-Est'!#REF!</definedName>
    <definedName name="m_nordovest" localSheetId="4">'[8]Nord-Ovest'!#REF!</definedName>
    <definedName name="m_nordovest">'[8]Nord-Ovest'!#REF!</definedName>
    <definedName name="m_piemonte" localSheetId="4">[8]Piemonte!#REF!</definedName>
    <definedName name="m_piemonte">[8]Piemonte!#REF!</definedName>
    <definedName name="m_puglia" localSheetId="4">[8]Puglia!#REF!</definedName>
    <definedName name="m_puglia">[8]Puglia!#REF!</definedName>
    <definedName name="m_sardegna" localSheetId="4">[8]Sardegna!#REF!</definedName>
    <definedName name="m_sardegna">[8]Sardegna!#REF!</definedName>
    <definedName name="m_sicilia" localSheetId="4">[8]Sicilia!#REF!</definedName>
    <definedName name="m_sicilia">[8]Sicilia!#REF!</definedName>
    <definedName name="m_toscana" localSheetId="4">[8]Toscana!#REF!</definedName>
    <definedName name="m_toscana">[8]Toscana!#REF!</definedName>
    <definedName name="m_trentino" localSheetId="4">[8]Trentino!#REF!</definedName>
    <definedName name="m_trentino">[8]Trentino!#REF!</definedName>
    <definedName name="m_trento" localSheetId="4">[8]Trento!#REF!</definedName>
    <definedName name="m_trento">[8]Trento!#REF!</definedName>
    <definedName name="m_umbria" localSheetId="4">[8]Umbria!#REF!</definedName>
    <definedName name="m_umbria">[8]Umbria!#REF!</definedName>
    <definedName name="m_valleaosta" localSheetId="4">'[8]Valle d''Aosta'!#REF!</definedName>
    <definedName name="m_valleaosta">'[8]Valle d''Aosta'!#REF!</definedName>
    <definedName name="m_veneto" localSheetId="4">[8]Veneto!#REF!</definedName>
    <definedName name="m_veneto">[8]Veneto!#REF!</definedName>
    <definedName name="PERCENTUALI" localSheetId="1">#REF!</definedName>
    <definedName name="PERCENTUALI" localSheetId="2">#REF!</definedName>
    <definedName name="PERCENTUALI" localSheetId="4">#REF!</definedName>
    <definedName name="PERCENTUALI">#REF!</definedName>
    <definedName name="print" localSheetId="1">#REF!</definedName>
    <definedName name="print" localSheetId="2">#REF!</definedName>
    <definedName name="print" localSheetId="4">#REF!</definedName>
    <definedName name="print">#REF!</definedName>
    <definedName name="Print_Area_MI" localSheetId="0">#REF!</definedName>
    <definedName name="Print_Area_MI" localSheetId="4">#REF!</definedName>
    <definedName name="Print_Area_MI">#REF!</definedName>
    <definedName name="PRODOTTI" localSheetId="4">#REF!</definedName>
    <definedName name="PRODOTTI">#REF!</definedName>
    <definedName name="PROVA_12_97" localSheetId="4">#REF!</definedName>
    <definedName name="PROVA_12_97">#REF!</definedName>
    <definedName name="Query2" localSheetId="4">#REF!</definedName>
    <definedName name="Query2">#REF!</definedName>
    <definedName name="re">[1]Sheet1!$C$4</definedName>
    <definedName name="REGIONI" localSheetId="1">#REF!</definedName>
    <definedName name="REGIONI" localSheetId="2">#REF!</definedName>
    <definedName name="REGIONI" localSheetId="4">#REF!</definedName>
    <definedName name="REGIONI">#REF!</definedName>
    <definedName name="s">[1]Sheet1!$C$30</definedName>
    <definedName name="TASSIANNUI" localSheetId="1">#REF!</definedName>
    <definedName name="TASSIANNUI" localSheetId="2">#REF!</definedName>
    <definedName name="TASSIANNUI" localSheetId="4">#REF!</definedName>
    <definedName name="TASSIANNUI">#REF!</definedName>
    <definedName name="TASSITOTALI" localSheetId="1">#REF!</definedName>
    <definedName name="TASSITOTALI" localSheetId="2">#REF!</definedName>
    <definedName name="TASSITOTALI" localSheetId="4">#REF!</definedName>
    <definedName name="TASSITOTALI">#REF!</definedName>
    <definedName name="Tav_1_1_CENTRO" localSheetId="1">#REF!</definedName>
    <definedName name="Tav_1_1_CENTRO" localSheetId="2">#REF!</definedName>
    <definedName name="Tav_1_1_CENTRO" localSheetId="4">#REF!</definedName>
    <definedName name="Tav_1_1_CENTRO">#REF!</definedName>
    <definedName name="Tav_1_1_ITALIA" localSheetId="4">#REF!</definedName>
    <definedName name="Tav_1_1_ITALIA">#REF!</definedName>
    <definedName name="Tav_1_1_MEZZOGIORNO" localSheetId="4">#REF!</definedName>
    <definedName name="Tav_1_1_MEZZOGIORNO">#REF!</definedName>
    <definedName name="Tav_1_1_NE" localSheetId="4">#REF!</definedName>
    <definedName name="Tav_1_1_NE">#REF!</definedName>
    <definedName name="Tav_1_1_NO" localSheetId="4">#REF!</definedName>
    <definedName name="Tav_1_1_NO">#REF!</definedName>
    <definedName name="Tav_1_1_NORD" localSheetId="4">#REF!</definedName>
    <definedName name="Tav_1_1_NORD">#REF!</definedName>
    <definedName name="Tav_1_2_CENTRO" localSheetId="4">#REF!</definedName>
    <definedName name="Tav_1_2_CENTRO">#REF!</definedName>
    <definedName name="Tav_1_2_ITALIA" localSheetId="4">#REF!</definedName>
    <definedName name="Tav_1_2_ITALIA">#REF!</definedName>
    <definedName name="Tav_1_2_MEZZOGIORNO" localSheetId="4">#REF!</definedName>
    <definedName name="Tav_1_2_MEZZOGIORNO">#REF!</definedName>
    <definedName name="Tav_1_2_NE" localSheetId="4">#REF!</definedName>
    <definedName name="Tav_1_2_NE">#REF!</definedName>
    <definedName name="Tav_1_2_NO" localSheetId="4">#REF!</definedName>
    <definedName name="Tav_1_2_NO">#REF!</definedName>
    <definedName name="Tav_1_2_NORD" localSheetId="4">#REF!</definedName>
    <definedName name="Tav_1_2_NORD">#REF!</definedName>
    <definedName name="Tav_2_1_CENTRO" localSheetId="4">#REF!</definedName>
    <definedName name="Tav_2_1_CENTRO">#REF!</definedName>
    <definedName name="Tav_2_1_ITALIA" localSheetId="4">#REF!</definedName>
    <definedName name="Tav_2_1_ITALIA">#REF!</definedName>
    <definedName name="Tav_2_1_MEZZOGIORNO" localSheetId="4">#REF!</definedName>
    <definedName name="Tav_2_1_MEZZOGIORNO">#REF!</definedName>
    <definedName name="Tav_2_1_NE" localSheetId="4">#REF!</definedName>
    <definedName name="Tav_2_1_NE">#REF!</definedName>
    <definedName name="Tav_2_1_NO" localSheetId="4">#REF!</definedName>
    <definedName name="Tav_2_1_NO">#REF!</definedName>
    <definedName name="Tav_2_1_NORD" localSheetId="4">#REF!</definedName>
    <definedName name="Tav_2_1_NORD">#REF!</definedName>
    <definedName name="Tav_3_2_CENTRO" localSheetId="4">#REF!</definedName>
    <definedName name="Tav_3_2_CENTRO">#REF!</definedName>
    <definedName name="Tav_3_2_ITALIA" localSheetId="4">#REF!</definedName>
    <definedName name="Tav_3_2_ITALIA">#REF!</definedName>
    <definedName name="Tav_3_2_MEZZOGIORNO" localSheetId="4">#REF!</definedName>
    <definedName name="Tav_3_2_MEZZOGIORNO">#REF!</definedName>
    <definedName name="Tav_3_2_NE" localSheetId="4">#REF!</definedName>
    <definedName name="Tav_3_2_NE">#REF!</definedName>
    <definedName name="Tav_3_2_NO" localSheetId="4">#REF!</definedName>
    <definedName name="Tav_3_2_NO">#REF!</definedName>
    <definedName name="Tav_3_2_NORD" localSheetId="4">#REF!</definedName>
    <definedName name="Tav_3_2_NORD">#REF!</definedName>
    <definedName name="Tav_3_24_CENTRO" localSheetId="4">#REF!</definedName>
    <definedName name="Tav_3_24_CENTRO">#REF!</definedName>
    <definedName name="Tav_3_24_ITALIA" localSheetId="4">#REF!</definedName>
    <definedName name="Tav_3_24_ITALIA">#REF!</definedName>
    <definedName name="Tav_3_24_MEZZOGIORNO" localSheetId="4">#REF!</definedName>
    <definedName name="Tav_3_24_MEZZOGIORNO">#REF!</definedName>
    <definedName name="Tav_3_24_NE" localSheetId="4">#REF!</definedName>
    <definedName name="Tav_3_24_NE">#REF!</definedName>
    <definedName name="Tav_3_24_NO" localSheetId="4">#REF!</definedName>
    <definedName name="Tav_3_24_NO">#REF!</definedName>
    <definedName name="Tav_3_24_NORD" localSheetId="4">#REF!</definedName>
    <definedName name="Tav_3_24_NORD">#REF!</definedName>
    <definedName name="Tav_3_25_CENTRO" localSheetId="4">#REF!</definedName>
    <definedName name="Tav_3_25_CENTRO">#REF!</definedName>
    <definedName name="Tav_3_25_ITALIA" localSheetId="4">#REF!</definedName>
    <definedName name="Tav_3_25_ITALIA">#REF!</definedName>
    <definedName name="Tav_3_25_MEZZOGIORNO" localSheetId="4">#REF!</definedName>
    <definedName name="Tav_3_25_MEZZOGIORNO">#REF!</definedName>
    <definedName name="Tav_3_25_NE" localSheetId="0">[11]TAV_3_25!#REF!</definedName>
    <definedName name="Tav_3_25_NE" localSheetId="1">#REF!</definedName>
    <definedName name="Tav_3_25_NE" localSheetId="2">#REF!</definedName>
    <definedName name="Tav_3_25_NE" localSheetId="4">#REF!</definedName>
    <definedName name="Tav_3_25_NE">#REF!</definedName>
    <definedName name="Tav_3_25_NO" localSheetId="0">[11]TAV_3_25!#REF!</definedName>
    <definedName name="Tav_3_25_NO" localSheetId="1">#REF!</definedName>
    <definedName name="Tav_3_25_NO" localSheetId="2">#REF!</definedName>
    <definedName name="Tav_3_25_NO" localSheetId="4">#REF!</definedName>
    <definedName name="Tav_3_25_NO">#REF!</definedName>
    <definedName name="Tav_3_25_NORD" localSheetId="4">#REF!</definedName>
    <definedName name="Tav_3_25_NORD">#REF!</definedName>
    <definedName name="Tav_3_3_CENTRO" localSheetId="4">#REF!</definedName>
    <definedName name="Tav_3_3_CENTRO">#REF!</definedName>
    <definedName name="Tav_3_3_ITALIA" localSheetId="4">#REF!</definedName>
    <definedName name="Tav_3_3_ITALIA">#REF!</definedName>
    <definedName name="Tav_3_3_MEZZOGIORNO" localSheetId="4">#REF!</definedName>
    <definedName name="Tav_3_3_MEZZOGIORNO">#REF!</definedName>
    <definedName name="Tav_3_3_NE" localSheetId="4">#REF!</definedName>
    <definedName name="Tav_3_3_NE">#REF!</definedName>
    <definedName name="Tav_3_3_NO" localSheetId="4">#REF!</definedName>
    <definedName name="Tav_3_3_NO">#REF!</definedName>
    <definedName name="Tav_3_3_NORD" localSheetId="4">#REF!</definedName>
    <definedName name="Tav_3_3_NORD">#REF!</definedName>
    <definedName name="Tav_3_8_CENTRO" localSheetId="4">#REF!</definedName>
    <definedName name="Tav_3_8_CENTRO">#REF!</definedName>
    <definedName name="Tav_3_8_ITALIA" localSheetId="4">#REF!</definedName>
    <definedName name="Tav_3_8_ITALIA">#REF!</definedName>
    <definedName name="Tav_3_8_MEZZOGIORNO" localSheetId="4">#REF!</definedName>
    <definedName name="Tav_3_8_MEZZOGIORNO">#REF!</definedName>
    <definedName name="Tav_3_8_NE" localSheetId="4">#REF!</definedName>
    <definedName name="Tav_3_8_NE">#REF!</definedName>
    <definedName name="Tav_3_8_NO" localSheetId="4">#REF!</definedName>
    <definedName name="Tav_3_8_NO">#REF!</definedName>
    <definedName name="Tav_3_8_NORD" localSheetId="4">#REF!</definedName>
    <definedName name="Tav_3_8_NORD">#REF!</definedName>
    <definedName name="Tav_4_3_CENTRO" localSheetId="4">#REF!</definedName>
    <definedName name="Tav_4_3_CENTRO">#REF!</definedName>
    <definedName name="Tav_4_3_ITALIA" localSheetId="4">#REF!</definedName>
    <definedName name="Tav_4_3_ITALIA">#REF!</definedName>
    <definedName name="Tav_4_3_MEZZOGIORNO" localSheetId="4">#REF!</definedName>
    <definedName name="Tav_4_3_MEZZOGIORNO">#REF!</definedName>
    <definedName name="Tav_4_3_NE" localSheetId="4">#REF!</definedName>
    <definedName name="Tav_4_3_NE">#REF!</definedName>
    <definedName name="Tav_4_3_NO" localSheetId="4">#REF!</definedName>
    <definedName name="Tav_4_3_NO">#REF!</definedName>
    <definedName name="Tav_4_3_NORD" localSheetId="4">#REF!</definedName>
    <definedName name="Tav_4_3_NORD">#REF!</definedName>
    <definedName name="Tav_4_4_CENTRO" localSheetId="4">#REF!</definedName>
    <definedName name="Tav_4_4_CENTRO">#REF!</definedName>
    <definedName name="Tav_4_4_ITALIA" localSheetId="4">#REF!</definedName>
    <definedName name="Tav_4_4_ITALIA">#REF!</definedName>
    <definedName name="Tav_4_4_MEZZOGIORNO" localSheetId="4">#REF!</definedName>
    <definedName name="Tav_4_4_MEZZOGIORNO">#REF!</definedName>
    <definedName name="Tav_4_4_NE" localSheetId="4">#REF!</definedName>
    <definedName name="Tav_4_4_NE">#REF!</definedName>
    <definedName name="Tav_4_4_NO" localSheetId="4">#REF!</definedName>
    <definedName name="Tav_4_4_NO">#REF!</definedName>
    <definedName name="Tav_4_4_NORD" localSheetId="4">#REF!</definedName>
    <definedName name="Tav_4_4_NORD">#REF!</definedName>
    <definedName name="Tav_4_5_CENTRO" localSheetId="4">#REF!</definedName>
    <definedName name="Tav_4_5_CENTRO">#REF!</definedName>
    <definedName name="Tav_4_5_ITALIA" localSheetId="4">#REF!</definedName>
    <definedName name="Tav_4_5_ITALIA">#REF!</definedName>
    <definedName name="Tav_4_5_MEZZOGIORNO" localSheetId="4">#REF!</definedName>
    <definedName name="Tav_4_5_MEZZOGIORNO">#REF!</definedName>
    <definedName name="Tav_4_5_NE" localSheetId="4">#REF!</definedName>
    <definedName name="Tav_4_5_NE">#REF!</definedName>
    <definedName name="Tav_4_5_NO" localSheetId="4">#REF!</definedName>
    <definedName name="Tav_4_5_NO">#REF!</definedName>
    <definedName name="Tav_4_5_NORD" localSheetId="4">#REF!</definedName>
    <definedName name="Tav_4_5_NORD">#REF!</definedName>
    <definedName name="Tav_4_6_CENTRO" localSheetId="4">#REF!</definedName>
    <definedName name="Tav_4_6_CENTRO">#REF!</definedName>
    <definedName name="Tav_4_6_ITALIA" localSheetId="4">#REF!</definedName>
    <definedName name="Tav_4_6_ITALIA">#REF!</definedName>
    <definedName name="Tav_4_6_MEZZOGIORNO" localSheetId="4">#REF!</definedName>
    <definedName name="Tav_4_6_MEZZOGIORNO">#REF!</definedName>
    <definedName name="Tav_4_6_NE" localSheetId="4">#REF!</definedName>
    <definedName name="Tav_4_6_NE">#REF!</definedName>
    <definedName name="Tav_4_6_NO" localSheetId="4">#REF!</definedName>
    <definedName name="Tav_4_6_NO">#REF!</definedName>
    <definedName name="Tav_4_6_NORD" localSheetId="4">#REF!</definedName>
    <definedName name="Tav_4_6_NORD">#REF!</definedName>
    <definedName name="Totale_Generale" localSheetId="4">#REF!</definedName>
    <definedName name="Totale_Generale">#REF!</definedName>
    <definedName name="VALORI" localSheetId="4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 localSheetId="1">#REF!</definedName>
    <definedName name="ZONEALTIMETRICH" localSheetId="2">#REF!</definedName>
    <definedName name="ZONEALTIMETRICH" localSheetId="4">#REF!</definedName>
    <definedName name="ZONEALTIMETRICH">#REF!</definedName>
  </definedNames>
  <calcPr calcId="145621"/>
</workbook>
</file>

<file path=xl/calcChain.xml><?xml version="1.0" encoding="utf-8"?>
<calcChain xmlns="http://schemas.openxmlformats.org/spreadsheetml/2006/main">
  <c r="H22" i="71" l="1"/>
  <c r="G22" i="71"/>
  <c r="F22" i="71"/>
  <c r="E22" i="71"/>
  <c r="K30" i="67"/>
  <c r="J30" i="67"/>
  <c r="I30" i="67"/>
  <c r="H30" i="67"/>
  <c r="G30" i="67"/>
  <c r="F30" i="67"/>
  <c r="E30" i="67"/>
  <c r="D30" i="67"/>
  <c r="C30" i="67"/>
  <c r="B30" i="67"/>
  <c r="K24" i="67"/>
  <c r="K23" i="67" s="1"/>
  <c r="J23" i="67"/>
  <c r="I23" i="67"/>
  <c r="H23" i="67"/>
  <c r="G23" i="67"/>
  <c r="F23" i="67"/>
  <c r="E23" i="67"/>
  <c r="D23" i="67"/>
  <c r="C23" i="67"/>
  <c r="B23" i="67"/>
  <c r="K18" i="67"/>
  <c r="J18" i="67"/>
  <c r="I18" i="67"/>
  <c r="H18" i="67"/>
  <c r="G18" i="67"/>
  <c r="F18" i="67"/>
  <c r="E18" i="67"/>
  <c r="D18" i="67"/>
  <c r="C18" i="67"/>
  <c r="B18" i="67"/>
  <c r="K13" i="67"/>
  <c r="J13" i="67"/>
  <c r="I13" i="67"/>
  <c r="H13" i="67"/>
  <c r="G13" i="67"/>
  <c r="G7" i="67" s="1"/>
  <c r="G34" i="67" s="1"/>
  <c r="F13" i="67"/>
  <c r="F7" i="67" s="1"/>
  <c r="F34" i="67" s="1"/>
  <c r="E13" i="67"/>
  <c r="D13" i="67"/>
  <c r="C13" i="67"/>
  <c r="B13" i="67"/>
  <c r="K7" i="67"/>
  <c r="J7" i="67"/>
  <c r="J34" i="67" s="1"/>
  <c r="I7" i="67"/>
  <c r="I34" i="67" s="1"/>
  <c r="H7" i="67"/>
  <c r="H34" i="67" s="1"/>
  <c r="E7" i="67"/>
  <c r="D7" i="67"/>
  <c r="D34" i="67" s="1"/>
  <c r="C7" i="67"/>
  <c r="B7" i="67"/>
  <c r="B34" i="67" s="1"/>
  <c r="K30" i="66"/>
  <c r="J30" i="66"/>
  <c r="I30" i="66"/>
  <c r="H30" i="66"/>
  <c r="G30" i="66"/>
  <c r="F30" i="66"/>
  <c r="E30" i="66"/>
  <c r="D30" i="66"/>
  <c r="C30" i="66"/>
  <c r="B30" i="66"/>
  <c r="K24" i="66"/>
  <c r="K23" i="66" s="1"/>
  <c r="J23" i="66"/>
  <c r="I23" i="66"/>
  <c r="H23" i="66"/>
  <c r="G23" i="66"/>
  <c r="F23" i="66"/>
  <c r="E23" i="66"/>
  <c r="D23" i="66"/>
  <c r="C23" i="66"/>
  <c r="B23" i="66"/>
  <c r="K18" i="66"/>
  <c r="J18" i="66"/>
  <c r="I18" i="66"/>
  <c r="H18" i="66"/>
  <c r="G18" i="66"/>
  <c r="F18" i="66"/>
  <c r="E18" i="66"/>
  <c r="D18" i="66"/>
  <c r="C18" i="66"/>
  <c r="B18" i="66"/>
  <c r="K13" i="66"/>
  <c r="J13" i="66"/>
  <c r="I13" i="66"/>
  <c r="I7" i="66" s="1"/>
  <c r="I34" i="66" s="1"/>
  <c r="H13" i="66"/>
  <c r="H7" i="66" s="1"/>
  <c r="H34" i="66" s="1"/>
  <c r="G13" i="66"/>
  <c r="G7" i="66" s="1"/>
  <c r="G34" i="66" s="1"/>
  <c r="F13" i="66"/>
  <c r="E13" i="66"/>
  <c r="D13" i="66"/>
  <c r="C13" i="66"/>
  <c r="B13" i="66"/>
  <c r="K7" i="66"/>
  <c r="K34" i="66" s="1"/>
  <c r="J7" i="66"/>
  <c r="J34" i="66" s="1"/>
  <c r="F7" i="66"/>
  <c r="F34" i="66" s="1"/>
  <c r="E7" i="66"/>
  <c r="D7" i="66"/>
  <c r="D34" i="66" s="1"/>
  <c r="C7" i="66"/>
  <c r="C34" i="66" s="1"/>
  <c r="B7" i="66"/>
  <c r="B34" i="66" s="1"/>
  <c r="I34" i="65"/>
  <c r="H34" i="65"/>
  <c r="I33" i="65"/>
  <c r="H33" i="65"/>
  <c r="F32" i="65"/>
  <c r="E32" i="65"/>
  <c r="C32" i="65"/>
  <c r="H32" i="65" s="1"/>
  <c r="B32" i="65"/>
  <c r="I31" i="65"/>
  <c r="H31" i="65"/>
  <c r="I30" i="65"/>
  <c r="H30" i="65"/>
  <c r="I29" i="65"/>
  <c r="H29" i="65"/>
  <c r="I28" i="65"/>
  <c r="H28" i="65"/>
  <c r="I27" i="65"/>
  <c r="H27" i="65"/>
  <c r="I26" i="65"/>
  <c r="H26" i="65"/>
  <c r="F25" i="65"/>
  <c r="E25" i="65"/>
  <c r="C25" i="65"/>
  <c r="H25" i="65" s="1"/>
  <c r="B25" i="65"/>
  <c r="I24" i="65"/>
  <c r="H24" i="65"/>
  <c r="I23" i="65"/>
  <c r="H23" i="65"/>
  <c r="I22" i="65"/>
  <c r="H22" i="65"/>
  <c r="I21" i="65"/>
  <c r="H21" i="65"/>
  <c r="F20" i="65"/>
  <c r="I20" i="65" s="1"/>
  <c r="E20" i="65"/>
  <c r="C20" i="65"/>
  <c r="B20" i="65"/>
  <c r="I19" i="65"/>
  <c r="H19" i="65"/>
  <c r="I18" i="65"/>
  <c r="H18" i="65"/>
  <c r="I17" i="65"/>
  <c r="H17" i="65"/>
  <c r="I16" i="65"/>
  <c r="H16" i="65"/>
  <c r="F15" i="65"/>
  <c r="E15" i="65"/>
  <c r="E9" i="65" s="1"/>
  <c r="E36" i="65" s="1"/>
  <c r="C15" i="65"/>
  <c r="B15" i="65"/>
  <c r="B9" i="65" s="1"/>
  <c r="B36" i="65" s="1"/>
  <c r="I14" i="65"/>
  <c r="H14" i="65"/>
  <c r="I12" i="65"/>
  <c r="H12" i="65"/>
  <c r="I13" i="65"/>
  <c r="H13" i="65"/>
  <c r="I11" i="65"/>
  <c r="H11" i="65"/>
  <c r="I10" i="65"/>
  <c r="H10" i="65"/>
  <c r="I25" i="65" l="1"/>
  <c r="I32" i="65"/>
  <c r="E34" i="66"/>
  <c r="C34" i="67"/>
  <c r="K34" i="67"/>
  <c r="H20" i="65"/>
  <c r="E34" i="67"/>
  <c r="I15" i="65"/>
  <c r="F9" i="65"/>
  <c r="F36" i="65" s="1"/>
  <c r="I36" i="65" s="1"/>
  <c r="H15" i="65"/>
  <c r="C9" i="65"/>
  <c r="H9" i="65" s="1"/>
  <c r="I9" i="65"/>
  <c r="C36" i="65"/>
  <c r="H36" i="65" s="1"/>
  <c r="E4" i="60" l="1"/>
  <c r="H4" i="60" s="1"/>
  <c r="K4" i="60" s="1"/>
  <c r="N4" i="60" s="1"/>
  <c r="C4" i="58"/>
  <c r="D4" i="58" s="1"/>
  <c r="E4" i="58" s="1"/>
  <c r="F4" i="58" s="1"/>
  <c r="K13" i="47" l="1"/>
  <c r="J13" i="47"/>
  <c r="L13" i="47" s="1"/>
  <c r="H13" i="47"/>
  <c r="D13" i="47"/>
  <c r="K12" i="47"/>
  <c r="J12" i="47"/>
  <c r="H12" i="47"/>
  <c r="D12" i="47"/>
  <c r="K11" i="47"/>
  <c r="J11" i="47"/>
  <c r="H11" i="47"/>
  <c r="D11" i="47"/>
  <c r="K10" i="47"/>
  <c r="J10" i="47"/>
  <c r="H10" i="47"/>
  <c r="D10" i="47"/>
  <c r="K9" i="47"/>
  <c r="J9" i="47"/>
  <c r="H9" i="47"/>
  <c r="D9" i="47"/>
  <c r="K8" i="47"/>
  <c r="J8" i="47"/>
  <c r="H8" i="47"/>
  <c r="D8" i="47"/>
  <c r="K7" i="47"/>
  <c r="J7" i="47"/>
  <c r="H7" i="47"/>
  <c r="D7" i="47"/>
  <c r="K6" i="47"/>
  <c r="J6" i="47"/>
  <c r="H6" i="47"/>
  <c r="D6" i="47"/>
  <c r="K14" i="47"/>
  <c r="J14" i="47"/>
  <c r="H14" i="47"/>
  <c r="D14" i="47"/>
  <c r="L6" i="47" l="1"/>
  <c r="L14" i="47"/>
  <c r="L8" i="47"/>
  <c r="L10" i="47"/>
  <c r="L12" i="47"/>
  <c r="L7" i="47"/>
  <c r="L9" i="47"/>
  <c r="L11" i="47"/>
</calcChain>
</file>

<file path=xl/sharedStrings.xml><?xml version="1.0" encoding="utf-8"?>
<sst xmlns="http://schemas.openxmlformats.org/spreadsheetml/2006/main" count="676" uniqueCount="295">
  <si>
    <t>(migliaia di unità)</t>
  </si>
  <si>
    <t>Italia</t>
  </si>
  <si>
    <t>var. %</t>
  </si>
  <si>
    <t>POPOLAZIONE di 15 anni e oltre</t>
  </si>
  <si>
    <t>Occupati:</t>
  </si>
  <si>
    <t xml:space="preserve">   agricoltura</t>
  </si>
  <si>
    <t xml:space="preserve">   industria</t>
  </si>
  <si>
    <t xml:space="preserve">   altre attività</t>
  </si>
  <si>
    <t>Forze di lavoro</t>
  </si>
  <si>
    <t>Persone in cerca di occupazione</t>
  </si>
  <si>
    <t>Centro</t>
  </si>
  <si>
    <t>Sud-Isole</t>
  </si>
  <si>
    <t>di cui: Femmine</t>
  </si>
  <si>
    <t>maschi</t>
  </si>
  <si>
    <t>femmine</t>
  </si>
  <si>
    <t>totale</t>
  </si>
  <si>
    <t/>
  </si>
  <si>
    <t xml:space="preserve">  Piemonte</t>
  </si>
  <si>
    <t xml:space="preserve">  Liguria</t>
  </si>
  <si>
    <t xml:space="preserve">  Lombardia</t>
  </si>
  <si>
    <t xml:space="preserve">  Veneto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</si>
  <si>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</si>
  <si>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</si>
  <si>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</si>
  <si>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</si>
  <si>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</si>
  <si>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</si>
  <si>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</si>
  <si>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</si>
  <si>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</si>
  <si>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</si>
  <si>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</si>
  <si>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</si>
  <si>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</si>
  <si>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2015/14</t>
  </si>
  <si>
    <t>Fonte: ISTAT, Conti nazionali.</t>
  </si>
  <si>
    <t>Totale attività economiche</t>
  </si>
  <si>
    <t>Servizi</t>
  </si>
  <si>
    <t xml:space="preserve"> - costruzioni</t>
  </si>
  <si>
    <t>Attività estrattiva; manifatturiere; fornitura di energia elettrica, di acqua; reti fognarie, attività di trattamento dei rifiuti e risanamento; costruzioni</t>
  </si>
  <si>
    <t xml:space="preserve"> Agricoltura, silvicoltura e pesca</t>
  </si>
  <si>
    <t>Tassi di irregolarità (%)</t>
  </si>
  <si>
    <t>Fonte: ISTAT, Rilevazione sulle forze di lavoro.</t>
  </si>
  <si>
    <t>Totale</t>
  </si>
  <si>
    <t>Totale economia</t>
  </si>
  <si>
    <t>Agricoltura, silvicoltura e pesca</t>
  </si>
  <si>
    <t>Variazioni percentuali rispetto al 2014</t>
  </si>
  <si>
    <t>%</t>
  </si>
  <si>
    <t>65 anni e più</t>
  </si>
  <si>
    <t>15-64 anni</t>
  </si>
  <si>
    <t>35-64 anni</t>
  </si>
  <si>
    <t>15-34 anni</t>
  </si>
  <si>
    <t>classi di età</t>
  </si>
  <si>
    <t>15 anni e più</t>
  </si>
  <si>
    <t xml:space="preserve">  I Semestre 2013</t>
  </si>
  <si>
    <t>I Semestre 2014</t>
  </si>
  <si>
    <t>Classe di età</t>
  </si>
  <si>
    <t>15-19 anni</t>
  </si>
  <si>
    <t>20-24 anni</t>
  </si>
  <si>
    <t>25-29 anni</t>
  </si>
  <si>
    <t>30-39 anni</t>
  </si>
  <si>
    <t>40-49 anni</t>
  </si>
  <si>
    <t>50-54 anni</t>
  </si>
  <si>
    <t>55-59 anni</t>
  </si>
  <si>
    <t>60 anni e più</t>
  </si>
  <si>
    <t>Fonte: INPS, modelli di iscrizione lavoratori autonomi e DMAG aziende.</t>
  </si>
  <si>
    <t>Nord-ovest</t>
  </si>
  <si>
    <t>Nord-est</t>
  </si>
  <si>
    <t>Tab. 11.1 - Forze di lavoro e occupati per settore di attività economica e per area geografica in Italia</t>
  </si>
  <si>
    <t>Tipo di micro-impresa</t>
  </si>
  <si>
    <t>M</t>
  </si>
  <si>
    <t>F</t>
  </si>
  <si>
    <t>Creazione di micro-imprese</t>
  </si>
  <si>
    <t>Sviluppo di micro-imprese</t>
  </si>
  <si>
    <t>TOT</t>
  </si>
  <si>
    <t>Fonte: Elaborazioni su RAE 2015 - PSR 2007-2013</t>
  </si>
  <si>
    <t>MF</t>
  </si>
  <si>
    <t>Composizione %</t>
  </si>
  <si>
    <t>Variazione %  al 2015</t>
  </si>
  <si>
    <t>Fonte: elaborazioni su dati ISTAT- Serie storiche – Mercato del lavoro - La rilevazione sulla forza lavoro.</t>
  </si>
  <si>
    <t>Sesso</t>
  </si>
  <si>
    <t>Nord</t>
  </si>
  <si>
    <t>Sud</t>
  </si>
  <si>
    <t>Fonte: elaborazioni su dati ISTAT- Serie storiche - Mercato del lavoro - La rilevazione sulla forza lavoro.</t>
  </si>
  <si>
    <t>Coltivazione</t>
  </si>
  <si>
    <t>Industria alimentare</t>
  </si>
  <si>
    <t>Silvicoltura</t>
  </si>
  <si>
    <t>Tipo di lavoro</t>
  </si>
  <si>
    <t>Agricoltori</t>
  </si>
  <si>
    <t>Lavoratori agricoli</t>
  </si>
  <si>
    <t xml:space="preserve">Tipo di attività </t>
  </si>
  <si>
    <t>Turismo</t>
  </si>
  <si>
    <t>Attività artigiane</t>
  </si>
  <si>
    <t>Attività al dettaglio</t>
  </si>
  <si>
    <t>Produzione di energia rinnovabile</t>
  </si>
  <si>
    <t>Altro (assistenza ai minori, ...)</t>
  </si>
  <si>
    <t>Contributi a carico dei datori di lavoro</t>
  </si>
  <si>
    <t>Contributi a carico dei lavoratori dipendenti</t>
  </si>
  <si>
    <t>Contributi a carico dei lavoratori indipendenti</t>
  </si>
  <si>
    <t>Fonte: elaborazioni su dati INPS, ISTAT</t>
  </si>
  <si>
    <t>Note: Le agevolazioni a carico dei datori di lavoro e dei lavoratori dipendenti risentono delle modifiche delle stime fornite dall'ISTAT</t>
  </si>
  <si>
    <t>2011</t>
  </si>
  <si>
    <t>2012</t>
  </si>
  <si>
    <t>2013</t>
  </si>
  <si>
    <t>2014</t>
  </si>
  <si>
    <t>Note: i contributi sociali a carico dei datori di lavoro sono stati stimati per gli anni 2012-2014</t>
  </si>
  <si>
    <t>Datori di lavoro e lavoratori dipendenti</t>
  </si>
  <si>
    <t>Lavoratori autonomi</t>
  </si>
  <si>
    <t>Lavoratori indipendenti</t>
  </si>
  <si>
    <r>
      <t xml:space="preserve">Tassi di attività (%) </t>
    </r>
    <r>
      <rPr>
        <vertAlign val="superscript"/>
        <sz val="10"/>
        <rFont val="Calibri"/>
        <family val="2"/>
        <scheme val="minor"/>
      </rPr>
      <t>1</t>
    </r>
  </si>
  <si>
    <r>
      <t xml:space="preserve">Tassi di occupazione (%) </t>
    </r>
    <r>
      <rPr>
        <vertAlign val="superscript"/>
        <sz val="10"/>
        <rFont val="Calibri"/>
        <family val="2"/>
        <scheme val="minor"/>
      </rPr>
      <t>2</t>
    </r>
  </si>
  <si>
    <r>
      <t xml:space="preserve">Tassi di disoccupazione (%) </t>
    </r>
    <r>
      <rPr>
        <vertAlign val="superscript"/>
        <sz val="10"/>
        <rFont val="Calibri"/>
        <family val="2"/>
        <scheme val="minor"/>
      </rPr>
      <t>3</t>
    </r>
  </si>
  <si>
    <r>
      <t>1</t>
    </r>
    <r>
      <rPr>
        <sz val="10"/>
        <rFont val="Calibri"/>
        <family val="2"/>
        <scheme val="minor"/>
      </rPr>
      <t xml:space="preserve"> Rapporto percentuale tra forze di lavoro e popolazione di 15 anni e oltre. La variazione è la differenza con il tasso dell'anno precedente.</t>
    </r>
  </si>
  <si>
    <r>
      <t>2</t>
    </r>
    <r>
      <rPr>
        <sz val="10"/>
        <rFont val="Calibri"/>
        <family val="2"/>
        <scheme val="minor"/>
      </rPr>
      <t xml:space="preserve"> Rapporto percentuale tra occupati e popolazione di 15 anni e oltre. La variazione è la differenza con il tasso dell'anno precedente.</t>
    </r>
  </si>
  <si>
    <r>
      <t>3</t>
    </r>
    <r>
      <rPr>
        <sz val="10"/>
        <rFont val="Calibri"/>
        <family val="2"/>
        <scheme val="minor"/>
      </rPr>
      <t xml:space="preserve"> Rapporto percentuale tra persone in cerca di occupazione e forze di lavoro. La variazione è la differenza con il tasso dell'anno precedente.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</si>
  <si>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</si>
  <si>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r>
      <t>Tab 11.4 -</t>
    </r>
    <r>
      <rPr>
        <i/>
        <sz val="10"/>
        <rFont val="Calibri"/>
        <family val="2"/>
        <scheme val="minor"/>
      </rPr>
      <t xml:space="preserve"> Numero medio annuo di lavoratori contribuenti INPS</t>
    </r>
  </si>
  <si>
    <r>
      <t xml:space="preserve">Tab. 11.2 - </t>
    </r>
    <r>
      <rPr>
        <i/>
        <sz val="10"/>
        <rFont val="Calibri"/>
        <family val="2"/>
        <scheme val="minor"/>
      </rPr>
      <t>Unità di lavoro e tassi di irregolarità per settori di attività economica</t>
    </r>
  </si>
  <si>
    <t>-</t>
  </si>
  <si>
    <r>
      <t xml:space="preserve">Tab. 11.3 - </t>
    </r>
    <r>
      <rPr>
        <i/>
        <sz val="10"/>
        <rFont val="Calibri"/>
        <family val="2"/>
        <scheme val="minor"/>
      </rPr>
      <t>Occupati per genere e classi di età -  Media 2015</t>
    </r>
  </si>
  <si>
    <t>(miglia)</t>
  </si>
  <si>
    <t>Var. % 2014/13</t>
  </si>
  <si>
    <t>Lavoratori dipendenti</t>
  </si>
  <si>
    <t>Totale iscritti INPS</t>
  </si>
  <si>
    <t>Totale 15 anni e più</t>
  </si>
  <si>
    <t>F/MF</t>
  </si>
  <si>
    <t>M/MF</t>
  </si>
  <si>
    <t>Misura</t>
  </si>
  <si>
    <t>Totale misure</t>
  </si>
  <si>
    <t>(valori percentuali)</t>
  </si>
  <si>
    <t>Beneficiari</t>
  </si>
  <si>
    <t>Tab. 11.10 - Misura 112 - Numero beneficiari per sesso</t>
  </si>
  <si>
    <t>Tab. 11.11- Misura 113 - Numero beneficiari per sesso e per tipo di lavoro</t>
  </si>
  <si>
    <t>M misura su totale MF misure</t>
  </si>
  <si>
    <t>F misura su totale MF misure</t>
  </si>
  <si>
    <t>MF misura / totale MF misure</t>
  </si>
  <si>
    <r>
      <t>Totale beneficiari misure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</si>
  <si>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5,4% (100-(62,6+32,0)) non è attribuibile a M o F in quanto trattasi di persone giuridiche</t>
    </r>
  </si>
  <si>
    <t>M/TOT beneficiari</t>
  </si>
  <si>
    <t>F/TOT beneficiari</t>
  </si>
  <si>
    <t>TOT beneficiari</t>
  </si>
  <si>
    <t>Tab. 11.7 - Numero beneficiari per misura e per sesso</t>
  </si>
  <si>
    <t>Fonte: elaborazioni su RAE 2015 - PSR 2007-2013.</t>
  </si>
  <si>
    <t>Fonte: Eelaborazioni su RAE 2015 - PSR 2007-2013.</t>
  </si>
  <si>
    <t>Fonte: Elaborazioni su RAE 2015 - PSR 2007-2013.</t>
  </si>
  <si>
    <t>Tab. 11.8 - Misure Capitale umano: numero beneficiari per misura e per sesso</t>
  </si>
  <si>
    <t>Tab. 11.13 - Misura 311. Numero beneficiari per sesso e per tipo di attività</t>
  </si>
  <si>
    <t>M impresa su totale MF imprese</t>
  </si>
  <si>
    <t>F impresa su totale MF imprese</t>
  </si>
  <si>
    <t>MF imprese su totale MF imprese</t>
  </si>
  <si>
    <t>M/totale</t>
  </si>
  <si>
    <r>
      <t>Totale beneficiari misura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</si>
  <si>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35% (100-(34,9+30,5)) non è attribuibile a M o F in quanto trattasi di persone giuridiche</t>
    </r>
  </si>
  <si>
    <t>Tab. 11.14 - Misura 312. Numero beneficiari per sesso e per tipo di micro-impresa</t>
  </si>
  <si>
    <t>F/totale</t>
  </si>
  <si>
    <t>Tab. 11.12. Misure 311 e 312 - Numero beneficiari per misura e per sesso</t>
  </si>
  <si>
    <t>(milioni di euro)</t>
  </si>
  <si>
    <t>Fonte: elaborazioni su dati INPS, ISTAT.</t>
  </si>
  <si>
    <t>Piemonte</t>
  </si>
  <si>
    <t>Valle d'Aosta / Vallée d'Aoste</t>
  </si>
  <si>
    <t>Liguria</t>
  </si>
  <si>
    <t>Lombardia</t>
  </si>
  <si>
    <t>Trentino Alto Adige / Südtirol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</si>
  <si>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</si>
  <si>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</si>
  <si>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</si>
  <si>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</si>
  <si>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</si>
  <si>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</si>
  <si>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</si>
  <si>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</si>
  <si>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</si>
  <si>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</si>
  <si>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</si>
  <si>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</si>
  <si>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</si>
  <si>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</si>
  <si>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</si>
  <si>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datori di lavoro e lavoratori dipendenti</t>
  </si>
  <si>
    <t>lavoratori autonomi</t>
  </si>
  <si>
    <t>Valle d'Aosta</t>
  </si>
  <si>
    <t>Trentino-Alto Adig</t>
  </si>
  <si>
    <t>Friuli Venezia Giulia</t>
  </si>
  <si>
    <t xml:space="preserve">  Valle d'Aosta</t>
  </si>
  <si>
    <t xml:space="preserve">  Trentino-Alto Adige</t>
  </si>
  <si>
    <t xml:space="preserve">  Friuli Venezia Giulia</t>
  </si>
  <si>
    <t>Nota: le agevolazioni contributive per i lavoratori autonomi sono più elevate della serie pubblicata lo scorso anno perché includono anche le agevolazioni sui contributi assicurativi in precedenza non comprese</t>
  </si>
  <si>
    <t>Tab. 11.9 - Misura 111. Numero unità formate per sesso e per comparto</t>
  </si>
  <si>
    <t>Tab. 11.15 - Indicatori dell'impiego dei cittadini stranieri nell'agricoltura italiana - 2015</t>
  </si>
  <si>
    <t>Extracomunitari</t>
  </si>
  <si>
    <t>Comunitari</t>
  </si>
  <si>
    <t>UL agric. extracom.</t>
  </si>
  <si>
    <t>UL agric. comunitari</t>
  </si>
  <si>
    <t>occupati</t>
  </si>
  <si>
    <t>unità di lavoro</t>
  </si>
  <si>
    <t>/</t>
  </si>
  <si>
    <t>equivalenti</t>
  </si>
  <si>
    <t>occ. agric. extracom.</t>
  </si>
  <si>
    <t>occ. agric. comunitari</t>
  </si>
  <si>
    <t>(a)</t>
  </si>
  <si>
    <t>(b)</t>
  </si>
  <si>
    <t>(c)</t>
  </si>
  <si>
    <t>(d)</t>
  </si>
  <si>
    <t>Tab. 11.16 - L'impiego dei cittadini extracomunitari nell'agricoltura italiana per attività produttiva - 2015</t>
  </si>
  <si>
    <t>(numero di occupati)</t>
  </si>
  <si>
    <t>Attività agricole per comparto produttivo</t>
  </si>
  <si>
    <t>Agriturismo e Turismo rurale</t>
  </si>
  <si>
    <t>Trasformazione
e
Commercializzazione</t>
  </si>
  <si>
    <t>Totale
generale</t>
  </si>
  <si>
    <t>ortive</t>
  </si>
  <si>
    <t>arboree</t>
  </si>
  <si>
    <t>vivaismo</t>
  </si>
  <si>
    <t>industriali</t>
  </si>
  <si>
    <t>colt. o attività</t>
  </si>
  <si>
    <t>(225)</t>
  </si>
  <si>
    <t>(2450)</t>
  </si>
  <si>
    <t>N.B. I dati evidenziati tra parentesi devono essere considerati una sola volta nel computo totale in quanto indicano un impiego comune a più comparti/attività.</t>
  </si>
  <si>
    <t>Tab. 11.17 - L'impiego dei cittadini comunitari nell'agricoltura italiana per attività produttiva - 2015</t>
  </si>
  <si>
    <t>(75)</t>
  </si>
  <si>
    <t>(300)</t>
  </si>
  <si>
    <t>Tab. 11.18  - L'impiego dei cittadini extracomunitari nell'agricoltura italiana per tipo di attività, periodo di impiego, forma contrattuale e retribuzione - 2015</t>
  </si>
  <si>
    <t>i</t>
  </si>
  <si>
    <t>r</t>
  </si>
  <si>
    <t>di cui:</t>
  </si>
  <si>
    <t>tempo dich/</t>
  </si>
  <si>
    <t>a</t>
  </si>
  <si>
    <t>b</t>
  </si>
  <si>
    <t>c</t>
  </si>
  <si>
    <t>d</t>
  </si>
  <si>
    <t>f</t>
  </si>
  <si>
    <t>s</t>
  </si>
  <si>
    <t>tot</t>
  </si>
  <si>
    <t>parz</t>
  </si>
  <si>
    <t>tempo effet. %</t>
  </si>
  <si>
    <t>ns</t>
  </si>
  <si>
    <t>Tab. 11.19  - L'impiego dei cittadini comunitari nell'agricoltura italiana per tipo di attività, periodo di impiego, forma contrattuale e retribuzione - 2015</t>
  </si>
  <si>
    <t>Tab. 11.20 - Provenienza dei cittadini extracomunitari impiegati nell'agricoltura italiana - 2015</t>
  </si>
  <si>
    <t>Albania, Marocco, India, Macedonia, Cina</t>
  </si>
  <si>
    <t xml:space="preserve">Marocco, Albania </t>
  </si>
  <si>
    <t>Albania, Marocco, Bangladesh, Tunisia</t>
  </si>
  <si>
    <t>India, Nord Africa, Europa Orientale, America Latina, Albania, Bangladesh, Senegal, Marocco, Egitto</t>
  </si>
  <si>
    <t>Albania, India, Cina, Moldavia, Marocco</t>
  </si>
  <si>
    <t>Macedonia, Marocco</t>
  </si>
  <si>
    <t>Marocco</t>
  </si>
  <si>
    <t>Albania,  India,Ghana,  Moldavia, Macedonia, Ex Jugoslavia, Venezuela, Cina, Senegal</t>
  </si>
  <si>
    <t>Albania, Marocco, India, Pakistan, Moldavia</t>
  </si>
  <si>
    <t>Europa Orientale, Albania, Serbia, Macedonia, India, Sri Lanka, Egitto, Algeria, Marocco, Senegal, Bosnia,  Filippine, Bielorussia, Africa Centrale, America Centrale</t>
  </si>
  <si>
    <t>Tunisia, Nigeria, India, Marocco, Albania, Pakistan, Macedonia,  Egitto</t>
  </si>
  <si>
    <t>Algeria, Marocco, Albania, Filippine, India, Ucraina, Nigeria, Maghreb, Africa Centrale, Macedonia, Equador, Perù, Nord Africa</t>
  </si>
  <si>
    <t>India, Bangladesh, Albania, Marocco, Macedonia, Tunisia</t>
  </si>
  <si>
    <t>Albania, Marocco, Bangladesh, India, Macedonia, Ex Jugoslavia, Senegal, Ucraina</t>
  </si>
  <si>
    <t>Albania, India, Marocco, Ucraina</t>
  </si>
  <si>
    <t>Albania, Marocco, Tunisia, Pakistan, Filippine, India, Sri Lanka</t>
  </si>
  <si>
    <t>Macedonia, Pakistan, Maghreb, Senegal, India, Sri Lanka, Albania, Eritrea, Etiopia, Ucraina, Somalia, Est Europa, Ex Jugoslavia</t>
  </si>
  <si>
    <t>Marocco, Tunisia, India, Egitto, Pakistan, Sudan, Burkina Faso, Algeria, Albania, Mali</t>
  </si>
  <si>
    <t>Ucraina, India, Marocco, Senegal, Mali, Centro Africa, Bangladesh</t>
  </si>
  <si>
    <t>Tunisia, Marocco, Albania, Filippine, Mauritius</t>
  </si>
  <si>
    <t>Marocco, India, Tunisia, Albania, Bolivia, Senegal, Egitto, Perù, Cuba, Ecuador, Moldavia, Nigeria, Ghana</t>
  </si>
  <si>
    <t xml:space="preserve">Tab. 11.25 - Le agevolazioni contributive nel settore agricolo </t>
  </si>
  <si>
    <t>Tav. 11.24 -  Incidenza dei contributi sul risultato lordo di gestione</t>
  </si>
  <si>
    <t>Tab. 11.23 - La composizione contributi sociali (2010-2014), valori percentuali</t>
  </si>
  <si>
    <t>Tab. 11.22 -  La distribuzione territoriale del prelievo contributivo</t>
  </si>
  <si>
    <t>Tab. 11.21 - I contributi sociali in agricoltura</t>
  </si>
  <si>
    <t>numero</t>
  </si>
  <si>
    <t>(e=b/a)</t>
  </si>
  <si>
    <t>(f=d/c)</t>
  </si>
  <si>
    <t>Trentino-Alto Adige</t>
  </si>
  <si>
    <t>P.A. Bolzano</t>
  </si>
  <si>
    <t>P.A. Trento</t>
  </si>
  <si>
    <t>Isole</t>
  </si>
  <si>
    <t>zootecnia</t>
  </si>
  <si>
    <t>colture</t>
  </si>
  <si>
    <t>floro-</t>
  </si>
  <si>
    <t>altre</t>
  </si>
  <si>
    <t>Paesi/aree geografiche di provenienza</t>
  </si>
  <si>
    <r>
      <t xml:space="preserve">Tipo di attività </t>
    </r>
    <r>
      <rPr>
        <vertAlign val="superscript"/>
        <sz val="8"/>
        <rFont val="Calibri"/>
        <family val="2"/>
        <scheme val="minor"/>
      </rPr>
      <t>1</t>
    </r>
  </si>
  <si>
    <r>
      <t xml:space="preserve">Periodo di impiego </t>
    </r>
    <r>
      <rPr>
        <vertAlign val="superscript"/>
        <sz val="8"/>
        <rFont val="Calibri"/>
        <family val="2"/>
        <scheme val="minor"/>
      </rPr>
      <t>2</t>
    </r>
  </si>
  <si>
    <r>
      <t xml:space="preserve">Contratto </t>
    </r>
    <r>
      <rPr>
        <vertAlign val="superscript"/>
        <sz val="8"/>
        <rFont val="Calibri"/>
        <family val="2"/>
        <scheme val="minor"/>
      </rPr>
      <t>3</t>
    </r>
  </si>
  <si>
    <r>
      <t xml:space="preserve">Retribuzioni </t>
    </r>
    <r>
      <rPr>
        <vertAlign val="superscript"/>
        <sz val="8"/>
        <rFont val="Calibri"/>
        <family val="2"/>
        <scheme val="minor"/>
      </rPr>
      <t>4</t>
    </r>
  </si>
  <si>
    <r>
      <t>1</t>
    </r>
    <r>
      <rPr>
        <sz val="8"/>
        <rFont val="Calibri"/>
        <family val="2"/>
        <scheme val="minor"/>
      </rPr>
      <t xml:space="preserve"> a=governo della stalla, mungitura; b=raccolta; c=operazioni colturali varie; d=altre attività.</t>
    </r>
  </si>
  <si>
    <r>
      <t>2</t>
    </r>
    <r>
      <rPr>
        <sz val="8"/>
        <rFont val="Calibri"/>
        <family val="2"/>
        <scheme val="minor"/>
      </rPr>
      <t xml:space="preserve"> f=fisso per l'intero anno; s=stagionale, per operazioni colturali specifiche.</t>
    </r>
  </si>
  <si>
    <r>
      <t>3</t>
    </r>
    <r>
      <rPr>
        <sz val="8"/>
        <rFont val="Calibri"/>
        <family val="2"/>
        <scheme val="minor"/>
      </rPr>
      <t xml:space="preserve"> r=regolare; i=informale.</t>
    </r>
  </si>
  <si>
    <r>
      <t>4</t>
    </r>
    <r>
      <rPr>
        <sz val="8"/>
        <rFont val="Calibri"/>
        <family val="2"/>
        <scheme val="minor"/>
      </rPr>
      <t xml:space="preserve"> s=tariffa sindacale; ns=tariffa non sindacale.</t>
    </r>
  </si>
  <si>
    <r>
      <t>Fonte:</t>
    </r>
    <r>
      <rPr>
        <sz val="8"/>
        <rFont val="Calibri"/>
        <family val="2"/>
        <scheme val="minor"/>
      </rPr>
      <t xml:space="preserve"> indagine CREA-PB.</t>
    </r>
  </si>
  <si>
    <r>
      <t>Fonte:</t>
    </r>
    <r>
      <rPr>
        <sz val="8"/>
        <rFont val="Calibri"/>
        <family val="2"/>
        <scheme val="minor"/>
      </rPr>
      <t xml:space="preserve"> indagine CREA.</t>
    </r>
  </si>
  <si>
    <t>2010</t>
  </si>
  <si>
    <t>Tab. 11.6 - Variazione percentuale dell'occupazione in agricoltura  per sesso e macro-area</t>
  </si>
  <si>
    <t>2011/2010</t>
  </si>
  <si>
    <t>2012/2011</t>
  </si>
  <si>
    <t>2013/2012</t>
  </si>
  <si>
    <t>2014/2013</t>
  </si>
  <si>
    <t>2015/2014</t>
  </si>
  <si>
    <t>Mezzogiorno</t>
  </si>
  <si>
    <t>Numero (000)</t>
  </si>
  <si>
    <t>Tab. 11.5 - Gli occupati in agricoltura per sesso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</si>
</sst>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_-* #,##0_-;\-* #,##0_-;_-* &quot;-&quot;_-;_-@_-"/>
    <numFmt numFmtId="165" formatCode="_-* #,##0.00_-;\-* #,##0.00_-;_-* &quot;-&quot;??_-;_-@_-"/>
    <numFmt numFmtId="166" formatCode="_-&quot;L.&quot;\ * #,##0_-;\-&quot;L.&quot;\ * #,##0_-;_-&quot;L.&quot;\ * &quot;-&quot;_-;_-@_-"/>
    <numFmt numFmtId="167" formatCode="0.0"/>
    <numFmt numFmtId="168" formatCode="0.0000"/>
    <numFmt numFmtId="169" formatCode="* #,##0;\-\ #,##0;_*\ &quot;-&quot;;"/>
    <numFmt numFmtId="170" formatCode="#,##0.0"/>
    <numFmt numFmtId="171" formatCode="#,##0;\-\ #,##0;_-\ &quot;- &quot;"/>
    <numFmt numFmtId="172" formatCode="_-[$€]\ * #,##0.00_-;\-[$€]\ * #,##0.00_-;_-[$€]\ * &quot;-&quot;??_-;_-@_-"/>
    <numFmt numFmtId="173" formatCode="#,#00"/>
    <numFmt numFmtId="174" formatCode="#,##0.0000"/>
    <numFmt numFmtId="175" formatCode="#.##000"/>
    <numFmt numFmtId="176" formatCode="#,##0.0_-"/>
    <numFmt numFmtId="177" formatCode="#,##0_-"/>
    <numFmt numFmtId="178" formatCode="#,"/>
    <numFmt numFmtId="179" formatCode="\$#,#00"/>
    <numFmt numFmtId="180" formatCode="0.000"/>
    <numFmt numFmtId="181" formatCode="_-* #,##0.0_-;\-* #,##0.0_-;_-* &quot;-&quot;?_-;_-@_-"/>
    <numFmt numFmtId="182" formatCode="_-* #,##0.0_-;\-* #,##0.0_-;_-* &quot;-&quot;??_-;_-@_-"/>
    <numFmt numFmtId="183" formatCode="_-* #,##0_-;\-* #,##0_-;_-* &quot;-&quot;??_-;_-@_-"/>
    <numFmt numFmtId="184" formatCode="#,##0_);\(#,##0\)"/>
    <numFmt numFmtId="185" formatCode="#,##0.00_);\(#,##0.00\)"/>
  </numFmts>
  <fonts count="47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8"/>
      <name val="Helvetica"/>
      <family val="2"/>
    </font>
    <font>
      <sz val="11"/>
      <color indexed="8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sz val="10"/>
      <color theme="1"/>
      <name val="Futura Md"/>
      <family val="2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i/>
      <sz val="8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0"/>
      <name val="Calibri"/>
      <family val="2"/>
    </font>
    <font>
      <sz val="11"/>
      <color rgb="FF000000"/>
      <name val="Calibri"/>
      <family val="2"/>
    </font>
    <font>
      <sz val="8"/>
      <color rgb="FFFFFFFF"/>
      <name val="Verdana"/>
      <family val="2"/>
    </font>
    <font>
      <sz val="8"/>
      <color rgb="FF000000"/>
      <name val="Verdana"/>
      <family val="2"/>
    </font>
    <font>
      <sz val="8"/>
      <color rgb="FF00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A1E3"/>
        <bgColor rgb="FF00A1E3"/>
      </patternFill>
    </fill>
    <fill>
      <patternFill patternType="solid">
        <fgColor rgb="FFC4D8ED"/>
        <bgColor rgb="FFC4D8ED"/>
      </patternFill>
    </fill>
    <fill>
      <patternFill patternType="solid">
        <fgColor rgb="FFF0F8FF"/>
        <bgColor rgb="FFF0F8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FFFFFF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99">
    <xf numFmtId="0" fontId="0" fillId="0" borderId="0"/>
    <xf numFmtId="172" fontId="6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6" fillId="0" borderId="0"/>
    <xf numFmtId="171" fontId="6" fillId="0" borderId="0" applyFont="0" applyFill="0" applyBorder="0" applyAlignment="0" applyProtection="0"/>
    <xf numFmtId="169" fontId="7" fillId="0" borderId="0"/>
    <xf numFmtId="166" fontId="4" fillId="0" borderId="0" applyFont="0" applyFill="0" applyBorder="0" applyAlignment="0" applyProtection="0"/>
    <xf numFmtId="0" fontId="6" fillId="0" borderId="0"/>
    <xf numFmtId="0" fontId="8" fillId="0" borderId="0"/>
    <xf numFmtId="49" fontId="9" fillId="0" borderId="4" applyNumberFormat="0" applyFont="0" applyFill="0" applyBorder="0" applyProtection="0">
      <alignment horizontal="left" vertical="center" indent="2"/>
    </xf>
    <xf numFmtId="49" fontId="9" fillId="0" borderId="5" applyNumberFormat="0" applyFont="0" applyFill="0" applyBorder="0" applyProtection="0">
      <alignment horizontal="left" vertical="center" indent="5"/>
    </xf>
    <xf numFmtId="4" fontId="10" fillId="0" borderId="6" applyFill="0" applyBorder="0" applyProtection="0">
      <alignment horizontal="right" vertical="center"/>
    </xf>
    <xf numFmtId="0" fontId="11" fillId="0" borderId="0">
      <protection locked="0"/>
    </xf>
    <xf numFmtId="173" fontId="11" fillId="0" borderId="0">
      <protection locked="0"/>
    </xf>
    <xf numFmtId="0" fontId="12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" fontId="9" fillId="0" borderId="4" applyFill="0" applyBorder="0" applyProtection="0">
      <alignment horizontal="right" vertical="center"/>
    </xf>
    <xf numFmtId="49" fontId="10" fillId="0" borderId="4" applyNumberFormat="0" applyFill="0" applyBorder="0" applyProtection="0">
      <alignment horizontal="left" vertical="center"/>
    </xf>
    <xf numFmtId="0" fontId="9" fillId="0" borderId="4" applyNumberFormat="0" applyFill="0" applyAlignment="0" applyProtection="0"/>
    <xf numFmtId="0" fontId="13" fillId="2" borderId="0" applyNumberFormat="0" applyFont="0" applyBorder="0" applyAlignment="0" applyProtection="0"/>
    <xf numFmtId="0" fontId="6" fillId="0" borderId="0"/>
    <xf numFmtId="0" fontId="14" fillId="0" borderId="0"/>
    <xf numFmtId="0" fontId="3" fillId="0" borderId="0"/>
    <xf numFmtId="0" fontId="6" fillId="0" borderId="0"/>
    <xf numFmtId="0" fontId="12" fillId="0" borderId="0" applyNumberFormat="0" applyFont="0" applyFill="0" applyBorder="0" applyAlignment="0">
      <protection locked="0"/>
    </xf>
    <xf numFmtId="174" fontId="9" fillId="3" borderId="4" applyNumberFormat="0" applyFont="0" applyBorder="0" applyAlignment="0" applyProtection="0">
      <alignment horizontal="right" vertical="center"/>
    </xf>
    <xf numFmtId="9" fontId="6" fillId="0" borderId="0" applyFont="0" applyFill="0" applyBorder="0" applyAlignment="0" applyProtection="0"/>
    <xf numFmtId="175" fontId="11" fillId="0" borderId="0">
      <protection locked="0"/>
    </xf>
    <xf numFmtId="176" fontId="15" fillId="0" borderId="7">
      <alignment horizontal="right" vertical="center"/>
    </xf>
    <xf numFmtId="49" fontId="15" fillId="0" borderId="7">
      <alignment vertical="center" wrapText="1"/>
    </xf>
    <xf numFmtId="0" fontId="16" fillId="0" borderId="0">
      <alignment horizontal="left" vertical="center"/>
    </xf>
    <xf numFmtId="177" fontId="15" fillId="0" borderId="7">
      <alignment horizontal="right" vertical="center"/>
    </xf>
    <xf numFmtId="49" fontId="17" fillId="4" borderId="8">
      <alignment horizontal="centerContinuous" vertical="center" wrapText="1"/>
    </xf>
    <xf numFmtId="49" fontId="17" fillId="5" borderId="8">
      <alignment horizontal="center" vertical="center" wrapText="1"/>
    </xf>
    <xf numFmtId="49" fontId="17" fillId="5" borderId="8">
      <alignment horizontal="center" vertical="center" wrapText="1"/>
    </xf>
    <xf numFmtId="49" fontId="17" fillId="5" borderId="9">
      <alignment horizontal="center" vertical="center" wrapText="1"/>
    </xf>
    <xf numFmtId="49" fontId="17" fillId="5" borderId="9">
      <alignment horizontal="center" vertical="center" wrapText="1"/>
    </xf>
    <xf numFmtId="49" fontId="18" fillId="0" borderId="0">
      <alignment horizontal="left" vertical="center"/>
    </xf>
    <xf numFmtId="178" fontId="19" fillId="0" borderId="0">
      <protection locked="0"/>
    </xf>
    <xf numFmtId="178" fontId="19" fillId="0" borderId="0">
      <protection locked="0"/>
    </xf>
    <xf numFmtId="179" fontId="11" fillId="0" borderId="0">
      <protection locked="0"/>
    </xf>
    <xf numFmtId="0" fontId="9" fillId="0" borderId="0"/>
    <xf numFmtId="0" fontId="20" fillId="0" borderId="0"/>
    <xf numFmtId="165" fontId="20" fillId="0" borderId="0" applyFont="0" applyFill="0" applyBorder="0" applyAlignment="0" applyProtection="0"/>
    <xf numFmtId="0" fontId="21" fillId="0" borderId="0"/>
    <xf numFmtId="0" fontId="2" fillId="0" borderId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165" fontId="22" fillId="0" borderId="0" applyFont="0" applyFill="0" applyBorder="0" applyAlignment="0" applyProtection="0"/>
    <xf numFmtId="0" fontId="6" fillId="0" borderId="0"/>
    <xf numFmtId="0" fontId="2" fillId="0" borderId="0"/>
    <xf numFmtId="0" fontId="2" fillId="6" borderId="10" applyNumberFormat="0" applyFont="0" applyAlignment="0" applyProtection="0"/>
    <xf numFmtId="0" fontId="2" fillId="6" borderId="10" applyNumberFormat="0" applyFont="0" applyAlignment="0" applyProtection="0"/>
    <xf numFmtId="0" fontId="2" fillId="6" borderId="10" applyNumberFormat="0" applyFont="0" applyAlignment="0" applyProtection="0"/>
    <xf numFmtId="171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39" fillId="0" borderId="0" applyNumberFormat="0" applyBorder="0" applyProtection="0"/>
    <xf numFmtId="0" fontId="43" fillId="0" borderId="0"/>
  </cellStyleXfs>
  <cellXfs count="405">
    <xf numFmtId="0" fontId="0" fillId="0" borderId="0" xfId="0"/>
    <xf numFmtId="1" fontId="24" fillId="0" borderId="0" xfId="94" applyNumberFormat="1" applyFont="1" applyAlignment="1"/>
    <xf numFmtId="0" fontId="24" fillId="0" borderId="0" xfId="0" applyFont="1"/>
    <xf numFmtId="0" fontId="25" fillId="0" borderId="0" xfId="0" applyFont="1"/>
    <xf numFmtId="0" fontId="27" fillId="0" borderId="0" xfId="0" applyFont="1"/>
    <xf numFmtId="0" fontId="28" fillId="0" borderId="0" xfId="3" applyFont="1" applyBorder="1" applyAlignment="1" applyProtection="1">
      <alignment horizontal="left"/>
    </xf>
    <xf numFmtId="0" fontId="24" fillId="0" borderId="0" xfId="3" applyFont="1" applyBorder="1"/>
    <xf numFmtId="0" fontId="24" fillId="0" borderId="1" xfId="3" applyFont="1" applyBorder="1" applyAlignment="1">
      <alignment horizontal="right"/>
    </xf>
    <xf numFmtId="168" fontId="24" fillId="0" borderId="0" xfId="3" applyNumberFormat="1" applyFont="1" applyBorder="1"/>
    <xf numFmtId="168" fontId="24" fillId="0" borderId="0" xfId="3" applyNumberFormat="1" applyFont="1" applyBorder="1" applyAlignment="1">
      <alignment horizontal="right"/>
    </xf>
    <xf numFmtId="0" fontId="24" fillId="0" borderId="0" xfId="3" applyFont="1" applyBorder="1" applyAlignment="1" applyProtection="1">
      <alignment horizontal="center"/>
    </xf>
    <xf numFmtId="0" fontId="24" fillId="0" borderId="0" xfId="3" applyFont="1" applyBorder="1" applyAlignment="1">
      <alignment horizontal="right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 applyProtection="1">
      <alignment horizontal="center"/>
    </xf>
    <xf numFmtId="0" fontId="24" fillId="0" borderId="0" xfId="3" applyFont="1" applyBorder="1" applyAlignment="1" applyProtection="1">
      <alignment horizontal="left"/>
    </xf>
    <xf numFmtId="180" fontId="24" fillId="0" borderId="0" xfId="3" applyNumberFormat="1" applyFont="1" applyBorder="1"/>
    <xf numFmtId="0" fontId="25" fillId="0" borderId="0" xfId="3" applyFont="1" applyBorder="1" applyAlignment="1" applyProtection="1">
      <alignment horizontal="left"/>
    </xf>
    <xf numFmtId="167" fontId="24" fillId="0" borderId="0" xfId="3" applyNumberFormat="1" applyFont="1" applyFill="1" applyBorder="1" applyAlignment="1" applyProtection="1">
      <alignment horizontal="left"/>
    </xf>
    <xf numFmtId="167" fontId="24" fillId="0" borderId="0" xfId="3" applyNumberFormat="1" applyFont="1" applyBorder="1"/>
    <xf numFmtId="167" fontId="24" fillId="0" borderId="0" xfId="3" applyNumberFormat="1" applyFont="1" applyBorder="1" applyAlignment="1" applyProtection="1">
      <alignment horizontal="left"/>
    </xf>
    <xf numFmtId="167" fontId="24" fillId="0" borderId="1" xfId="3" applyNumberFormat="1" applyFont="1" applyBorder="1" applyAlignment="1" applyProtection="1">
      <alignment horizontal="left"/>
    </xf>
    <xf numFmtId="0" fontId="29" fillId="0" borderId="0" xfId="3" applyFont="1" applyBorder="1" applyAlignment="1" applyProtection="1">
      <alignment horizontal="left"/>
    </xf>
    <xf numFmtId="0" fontId="24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top"/>
    </xf>
    <xf numFmtId="170" fontId="24" fillId="0" borderId="0" xfId="0" applyNumberFormat="1" applyFont="1" applyFill="1" applyBorder="1" applyAlignment="1">
      <alignment horizontal="right" vertical="top"/>
    </xf>
    <xf numFmtId="170" fontId="27" fillId="0" borderId="0" xfId="0" applyNumberFormat="1" applyFont="1" applyFill="1" applyBorder="1" applyAlignment="1">
      <alignment horizontal="right" vertical="top"/>
    </xf>
    <xf numFmtId="1" fontId="27" fillId="0" borderId="0" xfId="0" applyNumberFormat="1" applyFont="1"/>
    <xf numFmtId="167" fontId="27" fillId="0" borderId="0" xfId="0" applyNumberFormat="1" applyFont="1"/>
    <xf numFmtId="0" fontId="24" fillId="0" borderId="0" xfId="0" applyFont="1" applyBorder="1" applyAlignment="1">
      <alignment vertical="center" wrapText="1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4" fillId="0" borderId="1" xfId="0" applyFont="1" applyBorder="1"/>
    <xf numFmtId="0" fontId="24" fillId="0" borderId="0" xfId="0" applyFont="1" applyBorder="1" applyAlignment="1">
      <alignment horizontal="center"/>
    </xf>
    <xf numFmtId="0" fontId="24" fillId="0" borderId="0" xfId="0" applyFont="1" applyAlignment="1">
      <alignment horizontal="left"/>
    </xf>
    <xf numFmtId="182" fontId="28" fillId="0" borderId="0" xfId="84" applyNumberFormat="1" applyFont="1"/>
    <xf numFmtId="0" fontId="24" fillId="0" borderId="0" xfId="0" applyFont="1" applyBorder="1" applyAlignment="1">
      <alignment horizontal="left"/>
    </xf>
    <xf numFmtId="170" fontId="28" fillId="0" borderId="0" xfId="84" applyNumberFormat="1" applyFont="1" applyBorder="1" applyAlignment="1"/>
    <xf numFmtId="170" fontId="28" fillId="0" borderId="0" xfId="84" applyNumberFormat="1" applyFont="1"/>
    <xf numFmtId="170" fontId="24" fillId="0" borderId="1" xfId="84" applyNumberFormat="1" applyFont="1" applyBorder="1" applyAlignment="1"/>
    <xf numFmtId="170" fontId="24" fillId="0" borderId="1" xfId="84" applyNumberFormat="1" applyFont="1" applyBorder="1"/>
    <xf numFmtId="0" fontId="24" fillId="0" borderId="0" xfId="7" applyFont="1"/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vertical="top" wrapText="1"/>
    </xf>
    <xf numFmtId="183" fontId="24" fillId="0" borderId="1" xfId="17" applyNumberFormat="1" applyFont="1" applyBorder="1"/>
    <xf numFmtId="0" fontId="24" fillId="0" borderId="1" xfId="7" applyFont="1" applyBorder="1"/>
    <xf numFmtId="0" fontId="24" fillId="0" borderId="0" xfId="7" applyFont="1" applyBorder="1"/>
    <xf numFmtId="0" fontId="24" fillId="19" borderId="0" xfId="7" applyFont="1" applyFill="1" applyBorder="1"/>
    <xf numFmtId="0" fontId="24" fillId="0" borderId="16" xfId="46" applyFont="1" applyFill="1" applyBorder="1" applyAlignment="1">
      <alignment horizontal="center" vertical="top"/>
    </xf>
    <xf numFmtId="0" fontId="25" fillId="0" borderId="0" xfId="46" applyFont="1" applyFill="1" applyAlignment="1"/>
    <xf numFmtId="182" fontId="24" fillId="0" borderId="0" xfId="17" applyNumberFormat="1" applyFont="1" applyFill="1" applyAlignment="1"/>
    <xf numFmtId="182" fontId="24" fillId="0" borderId="0" xfId="17" applyNumberFormat="1" applyFont="1" applyFill="1" applyBorder="1" applyAlignment="1">
      <alignment horizontal="right"/>
    </xf>
    <xf numFmtId="1" fontId="25" fillId="0" borderId="0" xfId="46" applyNumberFormat="1" applyFont="1" applyFill="1" applyAlignment="1"/>
    <xf numFmtId="182" fontId="24" fillId="0" borderId="0" xfId="17" applyNumberFormat="1" applyFont="1" applyFill="1" applyBorder="1" applyAlignment="1"/>
    <xf numFmtId="0" fontId="24" fillId="0" borderId="0" xfId="46" applyFont="1" applyFill="1" applyAlignment="1"/>
    <xf numFmtId="167" fontId="24" fillId="0" borderId="0" xfId="46" applyNumberFormat="1" applyFont="1" applyFill="1" applyAlignment="1"/>
    <xf numFmtId="1" fontId="24" fillId="0" borderId="0" xfId="46" applyNumberFormat="1" applyFont="1" applyFill="1" applyAlignment="1"/>
    <xf numFmtId="167" fontId="28" fillId="0" borderId="0" xfId="46" applyNumberFormat="1" applyFont="1" applyFill="1" applyBorder="1" applyAlignment="1">
      <alignment horizontal="right"/>
    </xf>
    <xf numFmtId="1" fontId="28" fillId="0" borderId="0" xfId="46" applyNumberFormat="1" applyFont="1" applyFill="1" applyAlignment="1"/>
    <xf numFmtId="0" fontId="24" fillId="0" borderId="0" xfId="46" applyFont="1" applyFill="1" applyBorder="1" applyAlignment="1"/>
    <xf numFmtId="0" fontId="24" fillId="0" borderId="0" xfId="7" applyFont="1" applyFill="1"/>
    <xf numFmtId="0" fontId="25" fillId="0" borderId="15" xfId="7" applyFont="1" applyFill="1" applyBorder="1" applyAlignment="1">
      <alignment horizontal="right" wrapText="1"/>
    </xf>
    <xf numFmtId="0" fontId="24" fillId="0" borderId="14" xfId="7" applyFont="1" applyFill="1" applyBorder="1" applyAlignment="1">
      <alignment horizontal="center" wrapText="1"/>
    </xf>
    <xf numFmtId="0" fontId="25" fillId="0" borderId="12" xfId="7" applyFont="1" applyFill="1" applyBorder="1" applyAlignment="1">
      <alignment horizontal="right" wrapText="1"/>
    </xf>
    <xf numFmtId="0" fontId="24" fillId="0" borderId="0" xfId="7" applyFont="1" applyFill="1" applyBorder="1" applyAlignment="1">
      <alignment horizontal="center" wrapText="1"/>
    </xf>
    <xf numFmtId="0" fontId="24" fillId="0" borderId="3" xfId="7" applyFont="1" applyFill="1" applyBorder="1" applyAlignment="1">
      <alignment wrapText="1"/>
    </xf>
    <xf numFmtId="1" fontId="25" fillId="0" borderId="13" xfId="7" applyNumberFormat="1" applyFont="1" applyFill="1" applyBorder="1" applyAlignment="1">
      <alignment wrapText="1"/>
    </xf>
    <xf numFmtId="1" fontId="25" fillId="0" borderId="0" xfId="7" applyNumberFormat="1" applyFont="1" applyFill="1" applyBorder="1" applyAlignment="1">
      <alignment wrapText="1"/>
    </xf>
    <xf numFmtId="1" fontId="24" fillId="0" borderId="0" xfId="7" applyNumberFormat="1" applyFont="1" applyFill="1"/>
    <xf numFmtId="0" fontId="24" fillId="0" borderId="0" xfId="7" applyFont="1" applyFill="1" applyBorder="1" applyAlignment="1"/>
    <xf numFmtId="0" fontId="24" fillId="0" borderId="0" xfId="7" applyFont="1" applyFill="1" applyBorder="1"/>
    <xf numFmtId="1" fontId="25" fillId="0" borderId="11" xfId="7" applyNumberFormat="1" applyFont="1" applyFill="1" applyBorder="1" applyAlignment="1">
      <alignment wrapText="1"/>
    </xf>
    <xf numFmtId="1" fontId="25" fillId="0" borderId="1" xfId="7" applyNumberFormat="1" applyFont="1" applyFill="1" applyBorder="1" applyAlignment="1">
      <alignment wrapText="1"/>
    </xf>
    <xf numFmtId="0" fontId="24" fillId="0" borderId="0" xfId="7" applyFont="1" applyFill="1" applyAlignment="1"/>
    <xf numFmtId="1" fontId="27" fillId="0" borderId="0" xfId="0" applyNumberFormat="1" applyFont="1" applyAlignment="1">
      <alignment horizontal="center" vertical="center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center" vertical="top" wrapText="1"/>
    </xf>
    <xf numFmtId="0" fontId="31" fillId="0" borderId="0" xfId="7" applyFont="1" applyFill="1" applyBorder="1" applyAlignment="1">
      <alignment horizontal="center"/>
    </xf>
    <xf numFmtId="3" fontId="24" fillId="0" borderId="3" xfId="7" applyNumberFormat="1" applyFont="1" applyFill="1" applyBorder="1" applyAlignment="1">
      <alignment horizontal="right"/>
    </xf>
    <xf numFmtId="3" fontId="25" fillId="0" borderId="3" xfId="7" applyNumberFormat="1" applyFont="1" applyFill="1" applyBorder="1" applyAlignment="1">
      <alignment horizontal="right"/>
    </xf>
    <xf numFmtId="1" fontId="25" fillId="0" borderId="0" xfId="7" applyNumberFormat="1" applyFont="1" applyFill="1" applyBorder="1" applyAlignment="1">
      <alignment horizontal="right"/>
    </xf>
    <xf numFmtId="167" fontId="28" fillId="0" borderId="3" xfId="46" applyNumberFormat="1" applyFont="1" applyFill="1" applyBorder="1" applyAlignment="1">
      <alignment horizontal="right"/>
    </xf>
    <xf numFmtId="0" fontId="28" fillId="0" borderId="12" xfId="7" applyFont="1" applyFill="1" applyBorder="1" applyAlignment="1">
      <alignment horizontal="right"/>
    </xf>
    <xf numFmtId="167" fontId="32" fillId="0" borderId="3" xfId="46" applyNumberFormat="1" applyFont="1" applyFill="1" applyBorder="1" applyAlignment="1">
      <alignment horizontal="right"/>
    </xf>
    <xf numFmtId="167" fontId="25" fillId="0" borderId="1" xfId="7" applyNumberFormat="1" applyFont="1" applyFill="1" applyBorder="1" applyAlignment="1">
      <alignment horizontal="right"/>
    </xf>
    <xf numFmtId="167" fontId="25" fillId="0" borderId="1" xfId="47" applyNumberFormat="1" applyFont="1" applyFill="1" applyBorder="1" applyAlignment="1">
      <alignment horizontal="right"/>
    </xf>
    <xf numFmtId="0" fontId="24" fillId="0" borderId="1" xfId="7" quotePrefix="1" applyFont="1" applyFill="1" applyBorder="1" applyAlignment="1">
      <alignment horizontal="right"/>
    </xf>
    <xf numFmtId="0" fontId="24" fillId="0" borderId="1" xfId="7" applyFont="1" applyFill="1" applyBorder="1" applyAlignment="1"/>
    <xf numFmtId="0" fontId="24" fillId="0" borderId="1" xfId="46" applyFont="1" applyFill="1" applyBorder="1" applyAlignment="1"/>
    <xf numFmtId="0" fontId="24" fillId="0" borderId="0" xfId="46" applyFont="1" applyFill="1" applyAlignment="1">
      <alignment horizontal="center"/>
    </xf>
    <xf numFmtId="182" fontId="24" fillId="0" borderId="0" xfId="46" applyNumberFormat="1" applyFont="1" applyFill="1" applyAlignment="1"/>
    <xf numFmtId="181" fontId="24" fillId="0" borderId="0" xfId="46" applyNumberFormat="1" applyFont="1" applyFill="1" applyAlignment="1"/>
    <xf numFmtId="0" fontId="28" fillId="0" borderId="0" xfId="46" applyFont="1" applyFill="1" applyAlignment="1"/>
    <xf numFmtId="0" fontId="24" fillId="0" borderId="0" xfId="46" applyFont="1" applyFill="1"/>
    <xf numFmtId="1" fontId="24" fillId="0" borderId="0" xfId="46" applyNumberFormat="1" applyFont="1" applyFill="1" applyBorder="1" applyAlignment="1"/>
    <xf numFmtId="0" fontId="24" fillId="0" borderId="1" xfId="46" applyFont="1" applyFill="1" applyBorder="1" applyAlignment="1">
      <alignment horizontal="center" wrapText="1"/>
    </xf>
    <xf numFmtId="167" fontId="28" fillId="0" borderId="0" xfId="46" applyNumberFormat="1" applyFont="1" applyFill="1" applyAlignment="1"/>
    <xf numFmtId="170" fontId="28" fillId="0" borderId="0" xfId="46" applyNumberFormat="1" applyFont="1" applyFill="1" applyAlignment="1"/>
    <xf numFmtId="170" fontId="28" fillId="0" borderId="0" xfId="46" applyNumberFormat="1" applyFont="1" applyFill="1" applyBorder="1" applyAlignment="1"/>
    <xf numFmtId="3" fontId="24" fillId="0" borderId="0" xfId="7" applyNumberFormat="1" applyFont="1" applyFill="1" applyBorder="1" applyAlignment="1">
      <alignment horizontal="right"/>
    </xf>
    <xf numFmtId="3" fontId="24" fillId="0" borderId="0" xfId="17" applyNumberFormat="1" applyFont="1" applyFill="1" applyBorder="1" applyAlignment="1"/>
    <xf numFmtId="3" fontId="24" fillId="0" borderId="0" xfId="17" applyNumberFormat="1" applyFont="1" applyFill="1" applyAlignment="1"/>
    <xf numFmtId="3" fontId="24" fillId="0" borderId="0" xfId="0" applyNumberFormat="1" applyFont="1" applyFill="1" applyBorder="1" applyAlignment="1">
      <alignment horizontal="right"/>
    </xf>
    <xf numFmtId="3" fontId="24" fillId="0" borderId="0" xfId="0" applyNumberFormat="1" applyFont="1" applyFill="1" applyBorder="1"/>
    <xf numFmtId="167" fontId="28" fillId="0" borderId="0" xfId="0" applyNumberFormat="1" applyFont="1" applyFill="1" applyBorder="1"/>
    <xf numFmtId="0" fontId="24" fillId="0" borderId="16" xfId="0" applyFont="1" applyFill="1" applyBorder="1" applyAlignment="1">
      <alignment horizontal="center"/>
    </xf>
    <xf numFmtId="0" fontId="24" fillId="0" borderId="16" xfId="0" applyFont="1" applyFill="1" applyBorder="1"/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vertical="top" wrapText="1"/>
    </xf>
    <xf numFmtId="3" fontId="25" fillId="0" borderId="0" xfId="0" applyNumberFormat="1" applyFont="1" applyFill="1" applyBorder="1" applyAlignment="1">
      <alignment horizontal="right"/>
    </xf>
    <xf numFmtId="167" fontId="32" fillId="0" borderId="0" xfId="0" applyNumberFormat="1" applyFont="1" applyFill="1" applyBorder="1"/>
    <xf numFmtId="3" fontId="25" fillId="0" borderId="0" xfId="0" applyNumberFormat="1" applyFont="1" applyFill="1" applyBorder="1"/>
    <xf numFmtId="0" fontId="24" fillId="0" borderId="1" xfId="0" applyFont="1" applyBorder="1" applyAlignment="1">
      <alignment horizontal="left"/>
    </xf>
    <xf numFmtId="1" fontId="24" fillId="0" borderId="1" xfId="94" applyNumberFormat="1" applyFont="1" applyBorder="1" applyAlignment="1"/>
    <xf numFmtId="182" fontId="28" fillId="0" borderId="1" xfId="84" applyNumberFormat="1" applyFont="1" applyBorder="1"/>
    <xf numFmtId="0" fontId="24" fillId="0" borderId="1" xfId="0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wrapText="1"/>
    </xf>
    <xf numFmtId="170" fontId="27" fillId="0" borderId="0" xfId="0" applyNumberFormat="1" applyFont="1" applyFill="1" applyBorder="1" applyAlignment="1">
      <alignment horizontal="center" vertical="top"/>
    </xf>
    <xf numFmtId="0" fontId="30" fillId="0" borderId="0" xfId="0" applyFont="1" applyBorder="1" applyAlignment="1">
      <alignment horizontal="left"/>
    </xf>
    <xf numFmtId="1" fontId="27" fillId="0" borderId="0" xfId="0" applyNumberFormat="1" applyFont="1" applyAlignment="1">
      <alignment horizontal="center"/>
    </xf>
    <xf numFmtId="1" fontId="30" fillId="0" borderId="0" xfId="0" applyNumberFormat="1" applyFont="1" applyAlignment="1">
      <alignment horizontal="left"/>
    </xf>
    <xf numFmtId="0" fontId="27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" xfId="0" applyFont="1" applyFill="1" applyBorder="1"/>
    <xf numFmtId="3" fontId="24" fillId="0" borderId="0" xfId="0" applyNumberFormat="1" applyFont="1" applyBorder="1" applyAlignment="1">
      <alignment horizontal="right" vertical="center"/>
    </xf>
    <xf numFmtId="0" fontId="27" fillId="0" borderId="0" xfId="0" applyFont="1" applyAlignment="1">
      <alignment horizontal="left"/>
    </xf>
    <xf numFmtId="0" fontId="27" fillId="0" borderId="2" xfId="0" applyFont="1" applyBorder="1" applyAlignment="1">
      <alignment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4" fillId="0" borderId="2" xfId="0" applyFont="1" applyBorder="1"/>
    <xf numFmtId="0" fontId="24" fillId="0" borderId="2" xfId="0" applyFont="1" applyBorder="1" applyAlignment="1">
      <alignment horizontal="center"/>
    </xf>
    <xf numFmtId="0" fontId="27" fillId="0" borderId="2" xfId="0" applyFont="1" applyBorder="1"/>
    <xf numFmtId="0" fontId="27" fillId="0" borderId="2" xfId="0" applyFont="1" applyBorder="1" applyAlignment="1">
      <alignment horizontal="center"/>
    </xf>
    <xf numFmtId="0" fontId="28" fillId="0" borderId="1" xfId="0" applyFont="1" applyFill="1" applyBorder="1" applyAlignment="1">
      <alignment horizontal="left"/>
    </xf>
    <xf numFmtId="0" fontId="27" fillId="0" borderId="1" xfId="0" applyFont="1" applyBorder="1"/>
    <xf numFmtId="3" fontId="24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left"/>
    </xf>
    <xf numFmtId="0" fontId="24" fillId="0" borderId="0" xfId="0" applyFont="1" applyFill="1" applyBorder="1" applyAlignment="1">
      <alignment horizontal="left" vertical="top"/>
    </xf>
    <xf numFmtId="170" fontId="28" fillId="0" borderId="0" xfId="0" applyNumberFormat="1" applyFont="1" applyFill="1" applyBorder="1" applyAlignment="1">
      <alignment horizontal="right" vertical="top"/>
    </xf>
    <xf numFmtId="170" fontId="30" fillId="0" borderId="0" xfId="0" applyNumberFormat="1" applyFont="1" applyFill="1" applyBorder="1" applyAlignment="1">
      <alignment horizontal="right" vertical="top"/>
    </xf>
    <xf numFmtId="170" fontId="33" fillId="0" borderId="0" xfId="0" applyNumberFormat="1" applyFont="1" applyFill="1" applyBorder="1" applyAlignment="1">
      <alignment horizontal="right" vertical="top"/>
    </xf>
    <xf numFmtId="0" fontId="26" fillId="0" borderId="0" xfId="0" applyFont="1" applyAlignment="1">
      <alignment horizontal="left"/>
    </xf>
    <xf numFmtId="170" fontId="30" fillId="0" borderId="0" xfId="0" applyNumberFormat="1" applyFont="1"/>
    <xf numFmtId="0" fontId="28" fillId="0" borderId="0" xfId="0" applyFont="1" applyFill="1" applyBorder="1" applyAlignment="1"/>
    <xf numFmtId="0" fontId="28" fillId="0" borderId="17" xfId="0" applyFont="1" applyFill="1" applyBorder="1" applyAlignment="1"/>
    <xf numFmtId="0" fontId="25" fillId="0" borderId="0" xfId="0" applyFont="1" applyFill="1" applyBorder="1" applyAlignment="1">
      <alignment horizontal="left" vertical="top"/>
    </xf>
    <xf numFmtId="0" fontId="27" fillId="0" borderId="2" xfId="0" applyFont="1" applyFill="1" applyBorder="1" applyAlignment="1">
      <alignment horizontal="center"/>
    </xf>
    <xf numFmtId="0" fontId="26" fillId="0" borderId="0" xfId="0" applyFont="1"/>
    <xf numFmtId="167" fontId="26" fillId="0" borderId="0" xfId="0" applyNumberFormat="1" applyFont="1"/>
    <xf numFmtId="0" fontId="24" fillId="0" borderId="0" xfId="0" applyFont="1" applyAlignment="1">
      <alignment horizontal="right"/>
    </xf>
    <xf numFmtId="167" fontId="27" fillId="0" borderId="0" xfId="0" applyNumberFormat="1" applyFont="1" applyFill="1" applyBorder="1" applyAlignment="1">
      <alignment vertical="center"/>
    </xf>
    <xf numFmtId="167" fontId="24" fillId="0" borderId="0" xfId="0" applyNumberFormat="1" applyFont="1"/>
    <xf numFmtId="1" fontId="27" fillId="0" borderId="1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wrapText="1"/>
    </xf>
    <xf numFmtId="0" fontId="24" fillId="0" borderId="0" xfId="0" applyFont="1" applyBorder="1" applyAlignment="1">
      <alignment horizontal="right" vertical="center"/>
    </xf>
    <xf numFmtId="0" fontId="25" fillId="0" borderId="0" xfId="0" applyFont="1" applyFill="1" applyBorder="1"/>
    <xf numFmtId="0" fontId="24" fillId="0" borderId="0" xfId="0" applyFont="1" applyFill="1"/>
    <xf numFmtId="0" fontId="24" fillId="0" borderId="2" xfId="0" applyFont="1" applyFill="1" applyBorder="1"/>
    <xf numFmtId="9" fontId="24" fillId="0" borderId="0" xfId="28" applyFont="1" applyFill="1"/>
    <xf numFmtId="0" fontId="24" fillId="0" borderId="0" xfId="0" applyFont="1" applyFill="1" applyBorder="1" applyAlignment="1">
      <alignment wrapText="1"/>
    </xf>
    <xf numFmtId="170" fontId="24" fillId="0" borderId="0" xfId="0" applyNumberFormat="1" applyFont="1" applyFill="1" applyBorder="1"/>
    <xf numFmtId="0" fontId="25" fillId="0" borderId="0" xfId="0" applyFont="1" applyFill="1" applyBorder="1" applyAlignment="1">
      <alignment wrapText="1"/>
    </xf>
    <xf numFmtId="0" fontId="25" fillId="0" borderId="16" xfId="0" applyFont="1" applyFill="1" applyBorder="1"/>
    <xf numFmtId="170" fontId="25" fillId="0" borderId="0" xfId="0" applyNumberFormat="1" applyFont="1" applyFill="1" applyBorder="1"/>
    <xf numFmtId="0" fontId="24" fillId="0" borderId="0" xfId="0" applyFont="1" applyFill="1" applyAlignment="1">
      <alignment horizontal="right"/>
    </xf>
    <xf numFmtId="183" fontId="24" fillId="0" borderId="0" xfId="0" applyNumberFormat="1" applyFont="1" applyFill="1"/>
    <xf numFmtId="0" fontId="25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25" fillId="0" borderId="0" xfId="0" applyFont="1" applyFill="1"/>
    <xf numFmtId="0" fontId="27" fillId="0" borderId="0" xfId="0" applyFont="1" applyFill="1"/>
    <xf numFmtId="0" fontId="27" fillId="0" borderId="0" xfId="0" applyFont="1" applyFill="1" applyBorder="1"/>
    <xf numFmtId="0" fontId="25" fillId="0" borderId="1" xfId="0" applyFont="1" applyFill="1" applyBorder="1"/>
    <xf numFmtId="0" fontId="24" fillId="0" borderId="1" xfId="0" applyNumberFormat="1" applyFont="1" applyFill="1" applyBorder="1" applyAlignment="1">
      <alignment horizontal="right" wrapText="1"/>
    </xf>
    <xf numFmtId="0" fontId="24" fillId="0" borderId="1" xfId="0" applyNumberFormat="1" applyFont="1" applyFill="1" applyBorder="1" applyAlignment="1">
      <alignment horizontal="center" wrapText="1"/>
    </xf>
    <xf numFmtId="0" fontId="24" fillId="0" borderId="1" xfId="0" quotePrefix="1" applyNumberFormat="1" applyFont="1" applyFill="1" applyBorder="1" applyAlignment="1">
      <alignment horizontal="center" wrapText="1"/>
    </xf>
    <xf numFmtId="0" fontId="24" fillId="0" borderId="0" xfId="0" applyNumberFormat="1" applyFont="1" applyFill="1" applyBorder="1" applyAlignment="1">
      <alignment horizontal="right" wrapText="1"/>
    </xf>
    <xf numFmtId="0" fontId="24" fillId="0" borderId="0" xfId="0" applyNumberFormat="1" applyFont="1" applyFill="1" applyBorder="1" applyAlignment="1">
      <alignment horizontal="center" wrapText="1"/>
    </xf>
    <xf numFmtId="0" fontId="24" fillId="0" borderId="0" xfId="0" quotePrefix="1" applyNumberFormat="1" applyFont="1" applyFill="1" applyBorder="1" applyAlignment="1">
      <alignment horizontal="center" wrapText="1"/>
    </xf>
    <xf numFmtId="182" fontId="28" fillId="0" borderId="0" xfId="0" applyNumberFormat="1" applyFont="1" applyFill="1" applyBorder="1"/>
    <xf numFmtId="182" fontId="32" fillId="0" borderId="0" xfId="0" applyNumberFormat="1" applyFont="1" applyFill="1" applyBorder="1"/>
    <xf numFmtId="1" fontId="24" fillId="0" borderId="1" xfId="0" applyNumberFormat="1" applyFont="1" applyFill="1" applyBorder="1"/>
    <xf numFmtId="0" fontId="24" fillId="0" borderId="0" xfId="7" applyFont="1" applyFill="1" applyBorder="1" applyAlignment="1">
      <alignment horizontal="center"/>
    </xf>
    <xf numFmtId="0" fontId="24" fillId="0" borderId="0" xfId="7" applyFont="1" applyFill="1" applyBorder="1" applyAlignment="1">
      <alignment horizontal="left" wrapText="1"/>
    </xf>
    <xf numFmtId="0" fontId="24" fillId="0" borderId="0" xfId="46" applyFont="1" applyFill="1" applyBorder="1" applyAlignment="1">
      <alignment horizontal="center" wrapText="1"/>
    </xf>
    <xf numFmtId="0" fontId="24" fillId="0" borderId="0" xfId="46" applyFont="1" applyFill="1" applyBorder="1" applyAlignment="1">
      <alignment horizontal="center"/>
    </xf>
    <xf numFmtId="0" fontId="24" fillId="0" borderId="2" xfId="46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1" fontId="24" fillId="0" borderId="1" xfId="28" applyNumberFormat="1" applyFont="1" applyFill="1" applyBorder="1"/>
    <xf numFmtId="0" fontId="25" fillId="0" borderId="16" xfId="0" applyFont="1" applyFill="1" applyBorder="1" applyAlignment="1">
      <alignment horizontal="right"/>
    </xf>
    <xf numFmtId="167" fontId="28" fillId="0" borderId="0" xfId="28" applyNumberFormat="1" applyFont="1" applyFill="1" applyBorder="1"/>
    <xf numFmtId="167" fontId="32" fillId="0" borderId="0" xfId="28" applyNumberFormat="1" applyFont="1" applyFill="1" applyBorder="1"/>
    <xf numFmtId="0" fontId="26" fillId="0" borderId="0" xfId="0" applyFont="1" applyFill="1" applyBorder="1"/>
    <xf numFmtId="9" fontId="24" fillId="0" borderId="0" xfId="28" applyFont="1" applyFill="1" applyBorder="1"/>
    <xf numFmtId="0" fontId="24" fillId="0" borderId="0" xfId="0" applyFont="1" applyFill="1" applyBorder="1" applyAlignment="1">
      <alignment horizontal="right"/>
    </xf>
    <xf numFmtId="167" fontId="30" fillId="0" borderId="0" xfId="0" applyNumberFormat="1" applyFont="1"/>
    <xf numFmtId="167" fontId="26" fillId="0" borderId="0" xfId="0" applyNumberFormat="1" applyFont="1" applyFill="1" applyBorder="1" applyAlignment="1">
      <alignment vertical="center"/>
    </xf>
    <xf numFmtId="0" fontId="24" fillId="0" borderId="2" xfId="0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165" fontId="28" fillId="0" borderId="0" xfId="0" applyNumberFormat="1" applyFont="1" applyFill="1"/>
    <xf numFmtId="165" fontId="28" fillId="0" borderId="0" xfId="0" applyNumberFormat="1" applyFont="1" applyFill="1" applyBorder="1"/>
    <xf numFmtId="165" fontId="32" fillId="0" borderId="0" xfId="0" applyNumberFormat="1" applyFont="1" applyFill="1" applyBorder="1"/>
    <xf numFmtId="184" fontId="34" fillId="0" borderId="0" xfId="0" applyNumberFormat="1" applyFont="1" applyFill="1" applyAlignment="1" applyProtection="1">
      <alignment horizontal="left"/>
    </xf>
    <xf numFmtId="170" fontId="34" fillId="0" borderId="0" xfId="0" applyNumberFormat="1" applyFont="1" applyFill="1" applyBorder="1"/>
    <xf numFmtId="184" fontId="34" fillId="0" borderId="0" xfId="0" applyNumberFormat="1" applyFont="1" applyFill="1" applyBorder="1" applyProtection="1"/>
    <xf numFmtId="0" fontId="34" fillId="0" borderId="0" xfId="0" applyFont="1" applyFill="1" applyBorder="1"/>
    <xf numFmtId="0" fontId="34" fillId="0" borderId="0" xfId="0" applyFont="1" applyFill="1"/>
    <xf numFmtId="184" fontId="34" fillId="0" borderId="1" xfId="0" applyNumberFormat="1" applyFont="1" applyFill="1" applyBorder="1" applyProtection="1"/>
    <xf numFmtId="170" fontId="34" fillId="0" borderId="1" xfId="0" applyNumberFormat="1" applyFont="1" applyFill="1" applyBorder="1" applyProtection="1"/>
    <xf numFmtId="184" fontId="34" fillId="0" borderId="1" xfId="0" applyNumberFormat="1" applyFont="1" applyFill="1" applyBorder="1" applyAlignment="1" applyProtection="1">
      <alignment horizontal="left"/>
    </xf>
    <xf numFmtId="184" fontId="34" fillId="0" borderId="1" xfId="0" applyNumberFormat="1" applyFont="1" applyFill="1" applyBorder="1" applyAlignment="1" applyProtection="1">
      <alignment horizontal="right"/>
    </xf>
    <xf numFmtId="170" fontId="34" fillId="0" borderId="0" xfId="0" applyNumberFormat="1" applyFont="1" applyFill="1" applyBorder="1" applyAlignment="1" applyProtection="1">
      <alignment horizontal="centerContinuous"/>
    </xf>
    <xf numFmtId="170" fontId="24" fillId="0" borderId="0" xfId="0" applyNumberFormat="1" applyFont="1" applyFill="1" applyBorder="1" applyAlignment="1">
      <alignment horizontal="centerContinuous"/>
    </xf>
    <xf numFmtId="184" fontId="34" fillId="0" borderId="0" xfId="0" applyNumberFormat="1" applyFont="1" applyFill="1" applyBorder="1" applyAlignment="1" applyProtection="1">
      <alignment horizontal="centerContinuous"/>
    </xf>
    <xf numFmtId="184" fontId="34" fillId="0" borderId="0" xfId="0" applyNumberFormat="1" applyFont="1" applyFill="1" applyBorder="1" applyAlignment="1" applyProtection="1">
      <alignment horizontal="center"/>
    </xf>
    <xf numFmtId="184" fontId="34" fillId="0" borderId="0" xfId="0" applyNumberFormat="1" applyFont="1" applyFill="1" applyAlignment="1" applyProtection="1">
      <alignment horizontal="center"/>
    </xf>
    <xf numFmtId="170" fontId="34" fillId="0" borderId="16" xfId="0" applyNumberFormat="1" applyFont="1" applyFill="1" applyBorder="1"/>
    <xf numFmtId="0" fontId="34" fillId="0" borderId="16" xfId="0" applyFont="1" applyFill="1" applyBorder="1"/>
    <xf numFmtId="0" fontId="34" fillId="0" borderId="16" xfId="0" applyFont="1" applyFill="1" applyBorder="1" applyAlignment="1" applyProtection="1">
      <alignment horizontal="centerContinuous"/>
    </xf>
    <xf numFmtId="0" fontId="34" fillId="0" borderId="16" xfId="0" applyFont="1" applyFill="1" applyBorder="1" applyAlignment="1">
      <alignment horizontal="centerContinuous"/>
    </xf>
    <xf numFmtId="0" fontId="34" fillId="0" borderId="0" xfId="0" applyFont="1" applyFill="1" applyAlignment="1">
      <alignment horizontal="centerContinuous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 applyAlignment="1"/>
    <xf numFmtId="0" fontId="34" fillId="0" borderId="1" xfId="0" applyFont="1" applyFill="1" applyBorder="1"/>
    <xf numFmtId="170" fontId="34" fillId="0" borderId="1" xfId="0" applyNumberFormat="1" applyFont="1" applyFill="1" applyBorder="1" applyAlignment="1" applyProtection="1">
      <alignment horizontal="center"/>
    </xf>
    <xf numFmtId="184" fontId="34" fillId="0" borderId="1" xfId="0" applyNumberFormat="1" applyFont="1" applyFill="1" applyBorder="1" applyAlignment="1" applyProtection="1">
      <alignment horizontal="center"/>
    </xf>
    <xf numFmtId="0" fontId="34" fillId="0" borderId="1" xfId="0" applyFont="1" applyFill="1" applyBorder="1" applyAlignment="1">
      <alignment horizontal="centerContinuous"/>
    </xf>
    <xf numFmtId="0" fontId="34" fillId="0" borderId="1" xfId="0" applyFont="1" applyFill="1" applyBorder="1" applyAlignment="1" applyProtection="1">
      <alignment horizontal="center"/>
    </xf>
    <xf numFmtId="0" fontId="34" fillId="0" borderId="1" xfId="0" applyFont="1" applyFill="1" applyBorder="1" applyAlignment="1" applyProtection="1"/>
    <xf numFmtId="170" fontId="34" fillId="0" borderId="0" xfId="0" applyNumberFormat="1" applyFont="1" applyFill="1" applyBorder="1" applyAlignment="1" applyProtection="1">
      <alignment horizontal="center"/>
    </xf>
    <xf numFmtId="0" fontId="34" fillId="0" borderId="0" xfId="0" applyFont="1" applyFill="1" applyBorder="1" applyAlignment="1" applyProtection="1">
      <alignment horizontal="center"/>
    </xf>
    <xf numFmtId="0" fontId="34" fillId="0" borderId="0" xfId="0" applyFont="1" applyFill="1" applyBorder="1" applyAlignment="1" applyProtection="1"/>
    <xf numFmtId="184" fontId="36" fillId="0" borderId="0" xfId="0" applyNumberFormat="1" applyFont="1" applyFill="1" applyProtection="1"/>
    <xf numFmtId="170" fontId="37" fillId="0" borderId="0" xfId="0" applyNumberFormat="1" applyFont="1" applyFill="1" applyBorder="1" applyAlignment="1" applyProtection="1">
      <alignment horizontal="right" vertical="center"/>
    </xf>
    <xf numFmtId="0" fontId="36" fillId="0" borderId="0" xfId="0" applyFont="1" applyFill="1" applyAlignment="1">
      <alignment vertical="center"/>
    </xf>
    <xf numFmtId="170" fontId="38" fillId="0" borderId="0" xfId="0" applyNumberFormat="1" applyFont="1" applyFill="1" applyAlignment="1" applyProtection="1">
      <alignment horizontal="right" vertical="center"/>
    </xf>
    <xf numFmtId="0" fontId="34" fillId="0" borderId="0" xfId="0" applyFont="1" applyFill="1" applyAlignment="1">
      <alignment vertical="center"/>
    </xf>
    <xf numFmtId="170" fontId="38" fillId="0" borderId="0" xfId="0" quotePrefix="1" applyNumberFormat="1" applyFont="1" applyFill="1" applyAlignment="1" applyProtection="1">
      <alignment horizontal="right" vertical="center"/>
    </xf>
    <xf numFmtId="184" fontId="34" fillId="0" borderId="0" xfId="0" quotePrefix="1" applyNumberFormat="1" applyFont="1" applyFill="1" applyAlignment="1" applyProtection="1">
      <alignment horizontal="left"/>
    </xf>
    <xf numFmtId="0" fontId="38" fillId="0" borderId="0" xfId="0" applyFont="1" applyFill="1" applyAlignment="1">
      <alignment vertical="center"/>
    </xf>
    <xf numFmtId="184" fontId="36" fillId="0" borderId="0" xfId="0" applyNumberFormat="1" applyFont="1" applyFill="1" applyAlignment="1" applyProtection="1">
      <alignment horizontal="left"/>
    </xf>
    <xf numFmtId="170" fontId="37" fillId="0" borderId="0" xfId="0" applyNumberFormat="1" applyFont="1" applyFill="1" applyAlignment="1" applyProtection="1">
      <alignment horizontal="right" vertical="center"/>
    </xf>
    <xf numFmtId="170" fontId="37" fillId="0" borderId="0" xfId="0" applyNumberFormat="1" applyFont="1" applyFill="1" applyAlignment="1">
      <alignment horizontal="right"/>
    </xf>
    <xf numFmtId="184" fontId="34" fillId="0" borderId="0" xfId="0" applyNumberFormat="1" applyFont="1" applyFill="1" applyAlignment="1" applyProtection="1">
      <alignment horizontal="left" vertical="center"/>
    </xf>
    <xf numFmtId="184" fontId="36" fillId="0" borderId="0" xfId="0" applyNumberFormat="1" applyFont="1" applyFill="1" applyBorder="1" applyAlignment="1" applyProtection="1">
      <alignment horizontal="left" vertical="center"/>
    </xf>
    <xf numFmtId="0" fontId="34" fillId="0" borderId="1" xfId="0" applyFont="1" applyFill="1" applyBorder="1" applyAlignment="1">
      <alignment vertical="center"/>
    </xf>
    <xf numFmtId="170" fontId="34" fillId="0" borderId="1" xfId="0" applyNumberFormat="1" applyFont="1" applyFill="1" applyBorder="1" applyAlignment="1">
      <alignment vertical="center"/>
    </xf>
    <xf numFmtId="170" fontId="34" fillId="0" borderId="1" xfId="95" applyNumberFormat="1" applyFont="1" applyFill="1" applyBorder="1" applyAlignment="1">
      <alignment vertical="center"/>
    </xf>
    <xf numFmtId="167" fontId="34" fillId="0" borderId="1" xfId="96" applyNumberFormat="1" applyFont="1" applyFill="1" applyBorder="1" applyAlignment="1">
      <alignment vertical="center"/>
    </xf>
    <xf numFmtId="170" fontId="34" fillId="0" borderId="0" xfId="0" applyNumberFormat="1" applyFont="1" applyFill="1" applyAlignment="1">
      <alignment vertical="center"/>
    </xf>
    <xf numFmtId="170" fontId="34" fillId="0" borderId="0" xfId="95" applyNumberFormat="1" applyFont="1" applyFill="1" applyBorder="1" applyAlignment="1">
      <alignment vertical="center"/>
    </xf>
    <xf numFmtId="167" fontId="34" fillId="0" borderId="0" xfId="96" applyNumberFormat="1" applyFont="1" applyFill="1" applyBorder="1" applyAlignment="1">
      <alignment vertical="center"/>
    </xf>
    <xf numFmtId="0" fontId="35" fillId="0" borderId="0" xfId="0" applyFont="1" applyFill="1" applyAlignment="1" applyProtection="1">
      <alignment horizontal="left" vertical="center"/>
    </xf>
    <xf numFmtId="170" fontId="34" fillId="0" borderId="0" xfId="0" applyNumberFormat="1" applyFont="1" applyFill="1" applyAlignment="1" applyProtection="1">
      <alignment vertical="center"/>
    </xf>
    <xf numFmtId="184" fontId="34" fillId="0" borderId="0" xfId="0" applyNumberFormat="1" applyFont="1" applyFill="1" applyAlignment="1" applyProtection="1">
      <alignment vertical="center"/>
    </xf>
    <xf numFmtId="1" fontId="34" fillId="0" borderId="0" xfId="0" applyNumberFormat="1" applyFont="1" applyFill="1" applyAlignment="1">
      <alignment vertical="center"/>
    </xf>
    <xf numFmtId="170" fontId="34" fillId="0" borderId="0" xfId="0" applyNumberFormat="1" applyFont="1" applyFill="1"/>
    <xf numFmtId="184" fontId="38" fillId="0" borderId="0" xfId="0" applyNumberFormat="1" applyFont="1" applyFill="1" applyAlignment="1" applyProtection="1">
      <alignment horizontal="left" vertical="center"/>
    </xf>
    <xf numFmtId="184" fontId="24" fillId="0" borderId="0" xfId="0" applyNumberFormat="1" applyFont="1" applyFill="1" applyAlignment="1" applyProtection="1">
      <alignment horizontal="left"/>
    </xf>
    <xf numFmtId="184" fontId="36" fillId="0" borderId="2" xfId="0" applyNumberFormat="1" applyFont="1" applyFill="1" applyBorder="1" applyAlignment="1" applyProtection="1">
      <alignment horizontal="center" vertical="center"/>
    </xf>
    <xf numFmtId="0" fontId="34" fillId="0" borderId="2" xfId="0" applyFont="1" applyFill="1" applyBorder="1" applyAlignment="1" applyProtection="1">
      <alignment horizontal="center" vertical="center"/>
    </xf>
    <xf numFmtId="0" fontId="36" fillId="0" borderId="0" xfId="0" applyFont="1" applyFill="1"/>
    <xf numFmtId="184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/>
    </xf>
    <xf numFmtId="184" fontId="38" fillId="0" borderId="0" xfId="0" applyNumberFormat="1" applyFont="1" applyFill="1" applyAlignment="1" applyProtection="1">
      <alignment horizontal="left"/>
    </xf>
    <xf numFmtId="0" fontId="38" fillId="0" borderId="0" xfId="0" applyFont="1" applyFill="1"/>
    <xf numFmtId="184" fontId="34" fillId="0" borderId="0" xfId="0" applyNumberFormat="1" applyFont="1" applyFill="1" applyBorder="1" applyAlignment="1" applyProtection="1">
      <alignment horizontal="left"/>
    </xf>
    <xf numFmtId="184" fontId="34" fillId="0" borderId="0" xfId="0" applyNumberFormat="1" applyFont="1" applyFill="1" applyProtection="1"/>
    <xf numFmtId="1" fontId="34" fillId="0" borderId="0" xfId="0" applyNumberFormat="1" applyFont="1" applyFill="1" applyBorder="1"/>
    <xf numFmtId="170" fontId="36" fillId="0" borderId="0" xfId="0" applyNumberFormat="1" applyFont="1" applyFill="1" applyBorder="1" applyAlignment="1" applyProtection="1">
      <alignment horizontal="right" vertical="center"/>
    </xf>
    <xf numFmtId="170" fontId="34" fillId="0" borderId="0" xfId="0" quotePrefix="1" applyNumberFormat="1" applyFont="1" applyFill="1" applyAlignment="1" applyProtection="1">
      <alignment horizontal="right" vertical="center"/>
    </xf>
    <xf numFmtId="170" fontId="34" fillId="0" borderId="0" xfId="0" applyNumberFormat="1" applyFont="1" applyFill="1" applyAlignment="1" applyProtection="1">
      <alignment horizontal="right" vertical="center"/>
    </xf>
    <xf numFmtId="170" fontId="36" fillId="0" borderId="0" xfId="0" applyNumberFormat="1" applyFont="1" applyFill="1" applyAlignment="1" applyProtection="1">
      <alignment vertical="center"/>
    </xf>
    <xf numFmtId="170" fontId="36" fillId="0" borderId="0" xfId="0" applyNumberFormat="1" applyFont="1" applyFill="1" applyAlignment="1" applyProtection="1">
      <alignment horizontal="right" vertical="center"/>
    </xf>
    <xf numFmtId="170" fontId="36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185" fontId="34" fillId="0" borderId="0" xfId="0" applyNumberFormat="1" applyFont="1" applyFill="1" applyAlignment="1" applyProtection="1">
      <alignment vertical="center"/>
    </xf>
    <xf numFmtId="1" fontId="34" fillId="0" borderId="0" xfId="0" applyNumberFormat="1" applyFont="1" applyFill="1" applyBorder="1" applyAlignment="1">
      <alignment vertical="center"/>
    </xf>
    <xf numFmtId="184" fontId="38" fillId="0" borderId="0" xfId="0" applyNumberFormat="1" applyFont="1" applyFill="1" applyProtection="1"/>
    <xf numFmtId="184" fontId="38" fillId="0" borderId="1" xfId="0" applyNumberFormat="1" applyFont="1" applyFill="1" applyBorder="1" applyProtection="1"/>
    <xf numFmtId="184" fontId="34" fillId="0" borderId="0" xfId="0" applyNumberFormat="1" applyFont="1" applyFill="1" applyAlignment="1" applyProtection="1">
      <alignment horizontal="right"/>
    </xf>
    <xf numFmtId="184" fontId="38" fillId="0" borderId="1" xfId="0" applyNumberFormat="1" applyFont="1" applyFill="1" applyBorder="1" applyAlignment="1" applyProtection="1">
      <alignment horizontal="center" vertical="top"/>
    </xf>
    <xf numFmtId="184" fontId="34" fillId="0" borderId="0" xfId="0" quotePrefix="1" applyNumberFormat="1" applyFont="1" applyFill="1" applyBorder="1" applyAlignment="1" applyProtection="1">
      <alignment horizontal="center"/>
    </xf>
    <xf numFmtId="184" fontId="34" fillId="0" borderId="16" xfId="0" applyNumberFormat="1" applyFont="1" applyFill="1" applyBorder="1" applyAlignment="1" applyProtection="1">
      <alignment horizontal="center"/>
    </xf>
    <xf numFmtId="184" fontId="38" fillId="0" borderId="0" xfId="0" applyNumberFormat="1" applyFont="1" applyFill="1" applyAlignment="1" applyProtection="1">
      <alignment horizontal="center"/>
    </xf>
    <xf numFmtId="184" fontId="34" fillId="0" borderId="0" xfId="0" applyNumberFormat="1" applyFont="1" applyFill="1" applyBorder="1" applyAlignment="1" applyProtection="1">
      <alignment horizontal="center" wrapText="1"/>
    </xf>
    <xf numFmtId="3" fontId="36" fillId="0" borderId="0" xfId="0" applyNumberFormat="1" applyFont="1" applyFill="1" applyBorder="1" applyProtection="1"/>
    <xf numFmtId="3" fontId="37" fillId="0" borderId="0" xfId="0" applyNumberFormat="1" applyFont="1" applyFill="1" applyBorder="1" applyProtection="1"/>
    <xf numFmtId="3" fontId="36" fillId="0" borderId="0" xfId="0" applyNumberFormat="1" applyFont="1" applyFill="1" applyProtection="1"/>
    <xf numFmtId="3" fontId="34" fillId="0" borderId="0" xfId="0" applyNumberFormat="1" applyFont="1" applyFill="1" applyBorder="1" applyProtection="1"/>
    <xf numFmtId="3" fontId="38" fillId="0" borderId="0" xfId="0" applyNumberFormat="1" applyFont="1" applyFill="1" applyBorder="1" applyProtection="1"/>
    <xf numFmtId="3" fontId="34" fillId="0" borderId="0" xfId="0" applyNumberFormat="1" applyFont="1" applyFill="1" applyProtection="1"/>
    <xf numFmtId="3" fontId="38" fillId="0" borderId="0" xfId="0" applyNumberFormat="1" applyFont="1" applyFill="1" applyProtection="1"/>
    <xf numFmtId="3" fontId="34" fillId="0" borderId="0" xfId="0" quotePrefix="1" applyNumberFormat="1" applyFont="1" applyFill="1" applyAlignment="1" applyProtection="1">
      <alignment horizontal="right"/>
    </xf>
    <xf numFmtId="3" fontId="38" fillId="0" borderId="0" xfId="0" quotePrefix="1" applyNumberFormat="1" applyFont="1" applyFill="1" applyAlignment="1" applyProtection="1">
      <alignment horizontal="right"/>
    </xf>
    <xf numFmtId="3" fontId="37" fillId="0" borderId="0" xfId="0" applyNumberFormat="1" applyFont="1" applyFill="1" applyProtection="1"/>
    <xf numFmtId="184" fontId="36" fillId="0" borderId="0" xfId="0" applyNumberFormat="1" applyFont="1" applyFill="1" applyBorder="1" applyAlignment="1" applyProtection="1">
      <alignment horizontal="left"/>
    </xf>
    <xf numFmtId="184" fontId="36" fillId="0" borderId="1" xfId="0" applyNumberFormat="1" applyFont="1" applyFill="1" applyBorder="1" applyAlignment="1" applyProtection="1">
      <alignment horizontal="left"/>
    </xf>
    <xf numFmtId="3" fontId="36" fillId="0" borderId="1" xfId="0" applyNumberFormat="1" applyFont="1" applyFill="1" applyBorder="1" applyProtection="1"/>
    <xf numFmtId="3" fontId="37" fillId="0" borderId="1" xfId="0" applyNumberFormat="1" applyFont="1" applyFill="1" applyBorder="1" applyProtection="1"/>
    <xf numFmtId="3" fontId="38" fillId="0" borderId="0" xfId="0" applyNumberFormat="1" applyFont="1" applyFill="1"/>
    <xf numFmtId="3" fontId="34" fillId="0" borderId="0" xfId="0" applyNumberFormat="1" applyFont="1" applyFill="1"/>
    <xf numFmtId="184" fontId="38" fillId="0" borderId="2" xfId="0" applyNumberFormat="1" applyFont="1" applyFill="1" applyBorder="1" applyAlignment="1" applyProtection="1">
      <alignment horizontal="center" vertical="top"/>
    </xf>
    <xf numFmtId="184" fontId="38" fillId="0" borderId="0" xfId="0" applyNumberFormat="1" applyFont="1" applyFill="1" applyBorder="1" applyAlignment="1" applyProtection="1">
      <alignment horizontal="center"/>
    </xf>
    <xf numFmtId="184" fontId="38" fillId="0" borderId="0" xfId="0" applyNumberFormat="1" applyFont="1" applyFill="1" applyBorder="1" applyAlignment="1" applyProtection="1">
      <alignment horizontal="center" vertical="top" wrapText="1"/>
    </xf>
    <xf numFmtId="184" fontId="34" fillId="0" borderId="0" xfId="0" applyNumberFormat="1" applyFont="1" applyFill="1" applyBorder="1" applyAlignment="1" applyProtection="1">
      <alignment horizontal="center" vertical="top"/>
    </xf>
    <xf numFmtId="3" fontId="36" fillId="0" borderId="0" xfId="0" applyNumberFormat="1" applyFont="1" applyFill="1"/>
    <xf numFmtId="184" fontId="36" fillId="0" borderId="0" xfId="0" applyNumberFormat="1" applyFont="1" applyFill="1"/>
    <xf numFmtId="0" fontId="38" fillId="0" borderId="1" xfId="0" applyFont="1" applyFill="1" applyBorder="1"/>
    <xf numFmtId="184" fontId="38" fillId="0" borderId="0" xfId="0" applyNumberFormat="1" applyFont="1" applyFill="1" applyBorder="1" applyAlignment="1" applyProtection="1">
      <alignment horizontal="left" vertical="center"/>
    </xf>
    <xf numFmtId="167" fontId="34" fillId="0" borderId="0" xfId="0" applyNumberFormat="1" applyFont="1" applyFill="1"/>
    <xf numFmtId="167" fontId="34" fillId="0" borderId="0" xfId="0" applyNumberFormat="1" applyFont="1" applyFill="1" applyProtection="1"/>
    <xf numFmtId="184" fontId="34" fillId="0" borderId="16" xfId="0" applyNumberFormat="1" applyFont="1" applyFill="1" applyBorder="1" applyAlignment="1" applyProtection="1">
      <alignment horizontal="center" vertical="center"/>
    </xf>
    <xf numFmtId="184" fontId="34" fillId="0" borderId="2" xfId="0" applyNumberFormat="1" applyFont="1" applyFill="1" applyBorder="1" applyAlignment="1" applyProtection="1">
      <alignment horizontal="centerContinuous" vertical="center"/>
    </xf>
    <xf numFmtId="167" fontId="34" fillId="0" borderId="16" xfId="0" applyNumberFormat="1" applyFont="1" applyFill="1" applyBorder="1" applyAlignment="1" applyProtection="1">
      <alignment horizontal="center" vertical="center"/>
    </xf>
    <xf numFmtId="184" fontId="34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/>
    </xf>
    <xf numFmtId="167" fontId="34" fillId="0" borderId="0" xfId="0" quotePrefix="1" applyNumberFormat="1" applyFont="1" applyFill="1" applyBorder="1" applyAlignment="1" applyProtection="1">
      <alignment horizontal="center" vertical="center"/>
    </xf>
    <xf numFmtId="167" fontId="34" fillId="0" borderId="0" xfId="0" applyNumberFormat="1" applyFont="1" applyFill="1" applyBorder="1" applyAlignment="1" applyProtection="1">
      <alignment horizontal="center" vertical="center"/>
    </xf>
    <xf numFmtId="184" fontId="34" fillId="0" borderId="0" xfId="0" quotePrefix="1" applyNumberFormat="1" applyFont="1" applyFill="1" applyBorder="1" applyAlignment="1" applyProtection="1">
      <alignment horizontal="center" vertical="center"/>
    </xf>
    <xf numFmtId="184" fontId="34" fillId="0" borderId="1" xfId="0" applyNumberFormat="1" applyFont="1" applyFill="1" applyBorder="1" applyAlignment="1" applyProtection="1">
      <alignment horizontal="center" vertical="center"/>
    </xf>
    <xf numFmtId="167" fontId="34" fillId="0" borderId="1" xfId="0" applyNumberFormat="1" applyFont="1" applyFill="1" applyBorder="1" applyAlignment="1" applyProtection="1">
      <alignment horizontal="center" vertical="center"/>
    </xf>
    <xf numFmtId="170" fontId="37" fillId="0" borderId="0" xfId="0" applyNumberFormat="1" applyFont="1" applyFill="1" applyProtection="1"/>
    <xf numFmtId="170" fontId="38" fillId="0" borderId="0" xfId="0" applyNumberFormat="1" applyFont="1" applyFill="1" applyProtection="1"/>
    <xf numFmtId="3" fontId="36" fillId="0" borderId="0" xfId="0" quotePrefix="1" applyNumberFormat="1" applyFont="1" applyFill="1" applyBorder="1" applyProtection="1"/>
    <xf numFmtId="184" fontId="36" fillId="0" borderId="0" xfId="0" quotePrefix="1" applyNumberFormat="1" applyFont="1" applyFill="1" applyBorder="1" applyProtection="1"/>
    <xf numFmtId="170" fontId="37" fillId="0" borderId="0" xfId="0" applyNumberFormat="1" applyFont="1" applyFill="1" applyBorder="1" applyProtection="1"/>
    <xf numFmtId="0" fontId="36" fillId="0" borderId="0" xfId="0" applyFont="1" applyFill="1" applyBorder="1"/>
    <xf numFmtId="0" fontId="34" fillId="0" borderId="1" xfId="0" applyFont="1" applyFill="1" applyBorder="1" applyAlignment="1">
      <alignment horizontal="left"/>
    </xf>
    <xf numFmtId="167" fontId="34" fillId="0" borderId="1" xfId="0" applyNumberFormat="1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Alignment="1">
      <alignment horizontal="left"/>
    </xf>
    <xf numFmtId="0" fontId="24" fillId="0" borderId="0" xfId="3" applyFont="1" applyBorder="1" applyAlignment="1">
      <alignment horizontal="center"/>
    </xf>
    <xf numFmtId="0" fontId="41" fillId="0" borderId="0" xfId="97" applyFont="1" applyFill="1" applyAlignment="1" applyProtection="1"/>
    <xf numFmtId="0" fontId="41" fillId="19" borderId="0" xfId="97" applyFont="1" applyFill="1" applyAlignment="1" applyProtection="1"/>
    <xf numFmtId="0" fontId="43" fillId="0" borderId="0" xfId="98"/>
    <xf numFmtId="0" fontId="44" fillId="20" borderId="3" xfId="97" applyFont="1" applyFill="1" applyBorder="1" applyAlignment="1" applyProtection="1">
      <alignment horizontal="center" vertical="top" wrapText="1"/>
    </xf>
    <xf numFmtId="0" fontId="41" fillId="0" borderId="1" xfId="97" applyFont="1" applyFill="1" applyBorder="1" applyAlignment="1" applyProtection="1"/>
    <xf numFmtId="0" fontId="42" fillId="0" borderId="1" xfId="97" applyFont="1" applyFill="1" applyBorder="1" applyAlignment="1" applyProtection="1"/>
    <xf numFmtId="0" fontId="42" fillId="0" borderId="0" xfId="97" applyFont="1" applyFill="1" applyAlignment="1" applyProtection="1"/>
    <xf numFmtId="0" fontId="45" fillId="21" borderId="3" xfId="97" applyFont="1" applyFill="1" applyBorder="1" applyAlignment="1" applyProtection="1">
      <alignment vertical="top" wrapText="1"/>
    </xf>
    <xf numFmtId="1" fontId="46" fillId="0" borderId="3" xfId="97" applyNumberFormat="1" applyFont="1" applyFill="1" applyBorder="1" applyAlignment="1" applyProtection="1">
      <alignment horizontal="right"/>
    </xf>
    <xf numFmtId="0" fontId="41" fillId="0" borderId="18" xfId="97" applyFont="1" applyFill="1" applyBorder="1" applyAlignment="1" applyProtection="1">
      <alignment horizontal="left" vertical="center" wrapText="1"/>
    </xf>
    <xf numFmtId="0" fontId="41" fillId="0" borderId="18" xfId="97" applyFont="1" applyFill="1" applyBorder="1" applyAlignment="1" applyProtection="1">
      <alignment horizontal="center" vertical="center"/>
    </xf>
    <xf numFmtId="0" fontId="41" fillId="0" borderId="1" xfId="97" applyFont="1" applyFill="1" applyBorder="1" applyAlignment="1" applyProtection="1">
      <alignment horizontal="center"/>
    </xf>
    <xf numFmtId="1" fontId="46" fillId="22" borderId="3" xfId="97" applyNumberFormat="1" applyFont="1" applyFill="1" applyBorder="1" applyAlignment="1" applyProtection="1">
      <alignment horizontal="right"/>
    </xf>
    <xf numFmtId="0" fontId="41" fillId="0" borderId="0" xfId="97" applyFont="1" applyFill="1" applyAlignment="1" applyProtection="1">
      <alignment horizontal="center" vertical="center" wrapText="1"/>
    </xf>
    <xf numFmtId="0" fontId="41" fillId="0" borderId="0" xfId="97" applyFont="1" applyFill="1" applyAlignment="1" applyProtection="1">
      <alignment horizontal="center" vertical="center"/>
    </xf>
    <xf numFmtId="167" fontId="41" fillId="0" borderId="0" xfId="97" applyNumberFormat="1" applyFont="1" applyFill="1" applyAlignment="1" applyProtection="1"/>
    <xf numFmtId="0" fontId="41" fillId="0" borderId="0" xfId="97" applyFont="1" applyFill="1" applyAlignment="1" applyProtection="1">
      <alignment horizontal="left" vertical="center" wrapText="1"/>
    </xf>
    <xf numFmtId="0" fontId="41" fillId="0" borderId="0" xfId="97" applyFont="1" applyFill="1" applyAlignment="1" applyProtection="1">
      <alignment vertical="center" wrapText="1"/>
    </xf>
    <xf numFmtId="0" fontId="41" fillId="0" borderId="19" xfId="97" applyFont="1" applyFill="1" applyBorder="1" applyAlignment="1" applyProtection="1"/>
    <xf numFmtId="1" fontId="41" fillId="0" borderId="0" xfId="97" applyNumberFormat="1" applyFont="1" applyFill="1" applyAlignment="1" applyProtection="1"/>
    <xf numFmtId="167" fontId="40" fillId="0" borderId="0" xfId="97" applyNumberFormat="1" applyFont="1" applyFill="1" applyAlignment="1" applyProtection="1"/>
    <xf numFmtId="0" fontId="24" fillId="0" borderId="1" xfId="3" applyFont="1" applyBorder="1"/>
    <xf numFmtId="3" fontId="24" fillId="0" borderId="0" xfId="3" applyNumberFormat="1" applyFont="1" applyBorder="1"/>
    <xf numFmtId="170" fontId="28" fillId="0" borderId="0" xfId="3" applyNumberFormat="1" applyFont="1" applyBorder="1"/>
    <xf numFmtId="170" fontId="24" fillId="0" borderId="0" xfId="3" applyNumberFormat="1" applyFont="1" applyBorder="1"/>
    <xf numFmtId="0" fontId="24" fillId="0" borderId="12" xfId="7" applyFont="1" applyFill="1" applyBorder="1" applyAlignment="1">
      <alignment horizontal="left" wrapText="1"/>
    </xf>
    <xf numFmtId="0" fontId="24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/>
    </xf>
    <xf numFmtId="0" fontId="24" fillId="0" borderId="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3" applyFont="1" applyBorder="1" applyAlignment="1">
      <alignment horizontal="center"/>
    </xf>
    <xf numFmtId="168" fontId="24" fillId="0" borderId="2" xfId="3" applyNumberFormat="1" applyFont="1" applyBorder="1" applyAlignment="1">
      <alignment horizontal="center"/>
    </xf>
    <xf numFmtId="0" fontId="24" fillId="0" borderId="0" xfId="7" applyFont="1" applyFill="1" applyBorder="1" applyAlignment="1">
      <alignment horizontal="center"/>
    </xf>
    <xf numFmtId="0" fontId="24" fillId="0" borderId="12" xfId="7" applyFont="1" applyFill="1" applyBorder="1" applyAlignment="1">
      <alignment horizontal="left" wrapText="1"/>
    </xf>
    <xf numFmtId="0" fontId="24" fillId="0" borderId="0" xfId="7" applyFont="1" applyFill="1" applyBorder="1" applyAlignment="1">
      <alignment horizontal="left" wrapText="1"/>
    </xf>
    <xf numFmtId="0" fontId="24" fillId="0" borderId="16" xfId="46" applyFont="1" applyFill="1" applyBorder="1" applyAlignment="1">
      <alignment horizontal="center" wrapText="1"/>
    </xf>
    <xf numFmtId="0" fontId="24" fillId="0" borderId="0" xfId="46" applyFont="1" applyFill="1" applyBorder="1" applyAlignment="1">
      <alignment horizontal="center" wrapText="1"/>
    </xf>
    <xf numFmtId="0" fontId="24" fillId="0" borderId="0" xfId="46" applyFont="1" applyFill="1" applyBorder="1" applyAlignment="1">
      <alignment horizontal="center"/>
    </xf>
    <xf numFmtId="0" fontId="24" fillId="0" borderId="2" xfId="46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Border="1" applyAlignment="1">
      <alignment horizontal="center"/>
    </xf>
    <xf numFmtId="183" fontId="24" fillId="0" borderId="0" xfId="84" applyNumberFormat="1" applyFont="1" applyFill="1" applyBorder="1" applyAlignment="1">
      <alignment horizontal="center"/>
    </xf>
    <xf numFmtId="0" fontId="24" fillId="0" borderId="0" xfId="0" applyFont="1" applyAlignment="1">
      <alignment vertical="center" wrapText="1"/>
    </xf>
    <xf numFmtId="170" fontId="24" fillId="0" borderId="0" xfId="84" applyNumberFormat="1" applyFont="1" applyBorder="1" applyAlignment="1">
      <alignment horizontal="center"/>
    </xf>
    <xf numFmtId="0" fontId="41" fillId="0" borderId="0" xfId="97" applyFont="1" applyFill="1" applyAlignment="1" applyProtection="1">
      <alignment horizontal="left" wrapText="1"/>
    </xf>
    <xf numFmtId="0" fontId="45" fillId="21" borderId="3" xfId="97" applyFont="1" applyFill="1" applyBorder="1" applyAlignment="1" applyProtection="1">
      <alignment vertical="top" wrapText="1"/>
    </xf>
    <xf numFmtId="0" fontId="28" fillId="0" borderId="0" xfId="0" applyFont="1" applyFill="1" applyBorder="1" applyAlignment="1">
      <alignment horizontal="left"/>
    </xf>
    <xf numFmtId="0" fontId="28" fillId="0" borderId="17" xfId="0" applyFont="1" applyFill="1" applyBorder="1" applyAlignment="1">
      <alignment horizontal="left"/>
    </xf>
    <xf numFmtId="0" fontId="24" fillId="0" borderId="0" xfId="0" applyFont="1" applyBorder="1" applyAlignment="1">
      <alignment horizontal="left" vertical="center" wrapText="1"/>
    </xf>
    <xf numFmtId="167" fontId="34" fillId="0" borderId="2" xfId="0" applyNumberFormat="1" applyFont="1" applyFill="1" applyBorder="1" applyAlignment="1" applyProtection="1">
      <alignment horizontal="center" vertical="center"/>
    </xf>
    <xf numFmtId="184" fontId="34" fillId="0" borderId="2" xfId="0" applyNumberFormat="1" applyFont="1" applyFill="1" applyBorder="1" applyAlignment="1" applyProtection="1">
      <alignment horizontal="center" vertical="center"/>
    </xf>
    <xf numFmtId="184" fontId="34" fillId="0" borderId="2" xfId="0" applyNumberFormat="1" applyFont="1" applyFill="1" applyBorder="1" applyAlignment="1" applyProtection="1">
      <alignment horizontal="center" vertical="top"/>
    </xf>
    <xf numFmtId="184" fontId="34" fillId="0" borderId="16" xfId="0" applyNumberFormat="1" applyFont="1" applyFill="1" applyBorder="1" applyAlignment="1" applyProtection="1">
      <alignment horizontal="center" wrapText="1"/>
    </xf>
    <xf numFmtId="184" fontId="34" fillId="0" borderId="0" xfId="0" applyNumberFormat="1" applyFont="1" applyFill="1" applyBorder="1" applyAlignment="1" applyProtection="1">
      <alignment horizontal="center" wrapText="1"/>
    </xf>
    <xf numFmtId="184" fontId="34" fillId="0" borderId="1" xfId="0" applyNumberFormat="1" applyFont="1" applyFill="1" applyBorder="1" applyAlignment="1" applyProtection="1">
      <alignment horizontal="center" wrapText="1"/>
    </xf>
    <xf numFmtId="184" fontId="34" fillId="0" borderId="0" xfId="0" applyNumberFormat="1" applyFont="1" applyFill="1" applyBorder="1" applyAlignment="1" applyProtection="1">
      <alignment horizontal="center"/>
    </xf>
    <xf numFmtId="184" fontId="34" fillId="0" borderId="1" xfId="0" applyNumberFormat="1" applyFont="1" applyFill="1" applyBorder="1" applyAlignment="1" applyProtection="1">
      <alignment horizontal="center"/>
    </xf>
    <xf numFmtId="184" fontId="34" fillId="0" borderId="1" xfId="0" applyNumberFormat="1" applyFont="1" applyFill="1" applyBorder="1" applyAlignment="1" applyProtection="1">
      <alignment horizontal="center" vertical="top"/>
    </xf>
    <xf numFmtId="0" fontId="34" fillId="0" borderId="2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 wrapText="1"/>
    </xf>
    <xf numFmtId="184" fontId="24" fillId="0" borderId="1" xfId="0" applyNumberFormat="1" applyFont="1" applyFill="1" applyBorder="1" applyProtection="1"/>
    <xf numFmtId="0" fontId="24" fillId="0" borderId="0" xfId="97" applyFont="1" applyFill="1" applyAlignment="1" applyProtection="1"/>
  </cellXfs>
  <cellStyles count="99">
    <cellStyle name="20% - Colore 1 2" xfId="48"/>
    <cellStyle name="20% - Colore 1 3" xfId="49"/>
    <cellStyle name="20% - Colore 1 4" xfId="50"/>
    <cellStyle name="20% - Colore 2 2" xfId="51"/>
    <cellStyle name="20% - Colore 2 3" xfId="52"/>
    <cellStyle name="20% - Colore 2 4" xfId="53"/>
    <cellStyle name="20% - Colore 3 2" xfId="54"/>
    <cellStyle name="20% - Colore 3 3" xfId="55"/>
    <cellStyle name="20% - Colore 3 4" xfId="56"/>
    <cellStyle name="20% - Colore 4 2" xfId="57"/>
    <cellStyle name="20% - Colore 4 3" xfId="58"/>
    <cellStyle name="20% - Colore 4 4" xfId="59"/>
    <cellStyle name="20% - Colore 5 2" xfId="60"/>
    <cellStyle name="20% - Colore 5 3" xfId="61"/>
    <cellStyle name="20% - Colore 5 4" xfId="62"/>
    <cellStyle name="20% - Colore 6 2" xfId="63"/>
    <cellStyle name="20% - Colore 6 3" xfId="64"/>
    <cellStyle name="20% - Colore 6 4" xfId="65"/>
    <cellStyle name="2x indented GHG Textfiels" xfId="9"/>
    <cellStyle name="40% - Colore 1 2" xfId="66"/>
    <cellStyle name="40% - Colore 1 3" xfId="67"/>
    <cellStyle name="40% - Colore 1 4" xfId="68"/>
    <cellStyle name="40% - Colore 2 2" xfId="69"/>
    <cellStyle name="40% - Colore 2 3" xfId="70"/>
    <cellStyle name="40% - Colore 2 4" xfId="71"/>
    <cellStyle name="40% - Colore 3 2" xfId="72"/>
    <cellStyle name="40% - Colore 3 3" xfId="73"/>
    <cellStyle name="40% - Colore 3 4" xfId="74"/>
    <cellStyle name="40% - Colore 4 2" xfId="75"/>
    <cellStyle name="40% - Colore 4 3" xfId="76"/>
    <cellStyle name="40% - Colore 4 4" xfId="77"/>
    <cellStyle name="40% - Colore 5 2" xfId="78"/>
    <cellStyle name="40% - Colore 5 3" xfId="79"/>
    <cellStyle name="40% - Colore 5 4" xfId="80"/>
    <cellStyle name="40% - Colore 6 2" xfId="81"/>
    <cellStyle name="40% - Colore 6 3" xfId="82"/>
    <cellStyle name="40% - Colore 6 4" xfId="83"/>
    <cellStyle name="5x indented GHG Textfiels" xfId="10"/>
    <cellStyle name="Bold GHG Numbers (0.00)" xfId="11"/>
    <cellStyle name="Data" xfId="12"/>
    <cellStyle name="Euro" xfId="1"/>
    <cellStyle name="Fisso" xfId="13"/>
    <cellStyle name="Headline" xfId="14"/>
    <cellStyle name="Migliaia" xfId="94" builtinId="3"/>
    <cellStyle name="Migliaia (0)_2003 - extrace tab 2" xfId="2"/>
    <cellStyle name="Migliaia [0] 2" xfId="15"/>
    <cellStyle name="Migliaia [0] 3" xfId="16"/>
    <cellStyle name="Migliaia 2" xfId="45"/>
    <cellStyle name="Migliaia 3" xfId="17"/>
    <cellStyle name="Migliaia 4" xfId="84"/>
    <cellStyle name="Migliaia 5" xfId="93"/>
    <cellStyle name="Migliaia_senza 2° foglio" xfId="95"/>
    <cellStyle name="Normal 5" xfId="85"/>
    <cellStyle name="Normal GHG Numbers (0.00)" xfId="18"/>
    <cellStyle name="Normal GHG Textfiels Bold" xfId="19"/>
    <cellStyle name="Normal GHG whole table" xfId="20"/>
    <cellStyle name="Normal GHG-Shade" xfId="21"/>
    <cellStyle name="Normal_HELP" xfId="22"/>
    <cellStyle name="Normale" xfId="0" builtinId="0"/>
    <cellStyle name="Normale 10" xfId="92"/>
    <cellStyle name="Normale 11" xfId="98"/>
    <cellStyle name="Normale 2" xfId="7"/>
    <cellStyle name="Normale 2 2" xfId="97"/>
    <cellStyle name="Normale 3" xfId="8"/>
    <cellStyle name="Normale 3 2" xfId="47"/>
    <cellStyle name="Normale 4" xfId="23"/>
    <cellStyle name="Normale 5" xfId="24"/>
    <cellStyle name="Normale 6" xfId="25"/>
    <cellStyle name="Normale 7" xfId="44"/>
    <cellStyle name="Normale 8" xfId="46"/>
    <cellStyle name="Normale 9" xfId="86"/>
    <cellStyle name="Normale_02 cap 12 Il capitale umano in agricoltura" xfId="3"/>
    <cellStyle name="Normale_senza 2° foglio" xfId="96"/>
    <cellStyle name="Not Locked" xfId="26"/>
    <cellStyle name="Nota 2" xfId="87"/>
    <cellStyle name="Nota 3" xfId="88"/>
    <cellStyle name="Nota 4" xfId="89"/>
    <cellStyle name="Nuovo" xfId="4"/>
    <cellStyle name="Nuovo 2" xfId="90"/>
    <cellStyle name="Pattern" xfId="27"/>
    <cellStyle name="Percentuale 2" xfId="28"/>
    <cellStyle name="Percentuale 3" xfId="91"/>
    <cellStyle name="Punto" xfId="29"/>
    <cellStyle name="T_decimale(1)" xfId="30"/>
    <cellStyle name="T_fiancata" xfId="31"/>
    <cellStyle name="T_fonte" xfId="32"/>
    <cellStyle name="T_intero" xfId="33"/>
    <cellStyle name="T_intestazione" xfId="34"/>
    <cellStyle name="T_intestazione bassa" xfId="35"/>
    <cellStyle name="T_intestazione bassa_appendice 1" xfId="36"/>
    <cellStyle name="T_intestazione bassa_cap 12OK" xfId="37"/>
    <cellStyle name="T_intestazione bassa_cap 33" xfId="38"/>
    <cellStyle name="T_titolo" xfId="39"/>
    <cellStyle name="Titolo1" xfId="40"/>
    <cellStyle name="Titolo2" xfId="41"/>
    <cellStyle name="trattino" xfId="5"/>
    <cellStyle name="Valuta (0)_02 app Appendice statistica" xfId="6"/>
    <cellStyle name="Valutario" xfId="42"/>
    <cellStyle name="Обычный_2++" xfId="4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36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Materiale%20di%20lavoro/05%20cap%20Il%20capitale%20umano-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_A(a)s1"/>
      <sheetName val="Table1_A(a)s2"/>
      <sheetName val="Table1_A(a)s3"/>
      <sheetName val="Table1_A(a)s4"/>
      <sheetName val="Table1_A(b)"/>
      <sheetName val="Table1_A(c)"/>
      <sheetName val="Table1_A(d)"/>
      <sheetName val="Table1_B_1"/>
      <sheetName val="Table1_B_2"/>
      <sheetName val="Table1_C"/>
      <sheetName val="Table2(I)s1"/>
      <sheetName val="Table2(I)s2"/>
      <sheetName val="Table2(I)_A-Gs1"/>
      <sheetName val="Table2(I)_A-Gs2"/>
      <sheetName val="Table2(II)s1"/>
      <sheetName val="Table2(II)s2"/>
      <sheetName val="Table2(II)_C,E"/>
      <sheetName val="Table2(II)_Fs1"/>
      <sheetName val="Table2(II)_Fs2"/>
      <sheetName val="Table3"/>
      <sheetName val="Table3_A-D"/>
      <sheetName val="Table4s1"/>
      <sheetName val="Table4s2"/>
      <sheetName val="Table4_A"/>
      <sheetName val="Table4_B(a)"/>
      <sheetName val="Table4_B(b)"/>
      <sheetName val="Table4_C"/>
      <sheetName val="Table4_D"/>
      <sheetName val="Table4_E"/>
      <sheetName val="Table4_F"/>
      <sheetName val="Table5"/>
      <sheetName val="Table5_A"/>
      <sheetName val="Table5_B"/>
      <sheetName val="Table5_C"/>
      <sheetName val="Table5_D"/>
      <sheetName val="Table6"/>
      <sheetName val="Table6_A,C"/>
      <sheetName val="Table6_B"/>
      <sheetName val="Summary1_As1"/>
      <sheetName val="Summary1_As2"/>
      <sheetName val="Summary1_As3"/>
      <sheetName val="Summary1_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.A-Gs1"/>
      <sheetName val="Table2(I).A-Gs2"/>
      <sheetName val="Table2(II).C,E"/>
      <sheetName val="Table2(II).Fs1"/>
      <sheetName val="Table2(II).Fs2"/>
      <sheetName val="Table3.A-D"/>
      <sheetName val="Table4.A"/>
      <sheetName val="Table4.B(a)"/>
      <sheetName val="Table4.B(b)"/>
      <sheetName val="Table4.C"/>
      <sheetName val="Table4.D"/>
      <sheetName val="Table4.E"/>
      <sheetName val="Table4.F"/>
      <sheetName val="Table5.A"/>
      <sheetName val="Table5.B"/>
      <sheetName val="Table5.C"/>
      <sheetName val="Table5.D"/>
      <sheetName val="Table6.A,C"/>
      <sheetName val="Table6.B"/>
      <sheetName val="Summary1.As1"/>
      <sheetName val="Summary1.As2"/>
      <sheetName val="Summary1.As3"/>
      <sheetName val="Summary1.B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TAV_3_25"/>
      <sheetName val="t7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01_1"/>
      <sheetName val="1_01_2"/>
      <sheetName val="1_01_3"/>
      <sheetName val="1_01_4"/>
      <sheetName val="1_01_5"/>
      <sheetName val="1_01_9"/>
      <sheetName val="1_01"/>
      <sheetName val="1_02_1"/>
      <sheetName val="1_02_2"/>
      <sheetName val="1_02_3"/>
      <sheetName val="1_02_4"/>
      <sheetName val="1_02_5"/>
      <sheetName val="1_02_9"/>
      <sheetName val="1_02"/>
      <sheetName val="1_03_1"/>
      <sheetName val="1_03_9"/>
      <sheetName val="1_03"/>
      <sheetName val="1_04_1"/>
      <sheetName val="1_04_2"/>
      <sheetName val="1_04_3"/>
      <sheetName val="1_04_9"/>
      <sheetName val="1_04"/>
      <sheetName val="2_01"/>
      <sheetName val="2_02_1"/>
      <sheetName val="2_02_2"/>
      <sheetName val="2_02_3"/>
      <sheetName val="2_02"/>
      <sheetName val="2_03_1"/>
      <sheetName val="2_03_2"/>
      <sheetName val="2_03_3"/>
      <sheetName val="2_03_4"/>
      <sheetName val="2_03"/>
      <sheetName val="2_04_1"/>
      <sheetName val="2_04_2"/>
      <sheetName val="2_04_3"/>
      <sheetName val="2_04_4"/>
      <sheetName val="2_04_5"/>
      <sheetName val="2_04"/>
      <sheetName val="2_05"/>
      <sheetName val="2_06_1"/>
      <sheetName val="2_06_2"/>
      <sheetName val="2_06_3"/>
      <sheetName val="2_06_4"/>
      <sheetName val="2_06_5"/>
      <sheetName val="2_06"/>
      <sheetName val="2_07_1"/>
      <sheetName val="2_07_2"/>
      <sheetName val="2_07_3"/>
      <sheetName val="2_07"/>
      <sheetName val="2_08_1"/>
      <sheetName val="2_08_2"/>
      <sheetName val="2_08_3"/>
      <sheetName val="2_08_4"/>
      <sheetName val="2_08"/>
      <sheetName val="2_09_1"/>
      <sheetName val="2_09_2"/>
      <sheetName val="2_09_3"/>
      <sheetName val="2_09_4"/>
      <sheetName val="2_09"/>
      <sheetName val="2_10_1"/>
      <sheetName val="2_10_2"/>
      <sheetName val="2_10_9"/>
      <sheetName val="2_10"/>
      <sheetName val="2_11_1"/>
      <sheetName val="2_11_2"/>
      <sheetName val="2_11_9"/>
      <sheetName val="2_11"/>
      <sheetName val="2_12"/>
      <sheetName val="2_13_1"/>
      <sheetName val="2_13_2"/>
      <sheetName val="2_13"/>
      <sheetName val="2_14"/>
      <sheetName val="2_15"/>
      <sheetName val="2_16"/>
      <sheetName val="2_17_1"/>
      <sheetName val="2_17_2"/>
      <sheetName val="2_17_3"/>
      <sheetName val="2_17"/>
      <sheetName val="2_18"/>
      <sheetName val="2_19_1"/>
      <sheetName val="2_19_9"/>
      <sheetName val="2_19"/>
      <sheetName val="3_99_1"/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3">
          <cell r="C3">
            <v>2001</v>
          </cell>
        </row>
      </sheetData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_2"/>
      <sheetName val="Tab_mis-fin"/>
      <sheetName val="Trend94_98"/>
      <sheetName val="Premi_ha"/>
      <sheetName val="Premi_az"/>
      <sheetName val="Superf-media"/>
      <sheetName val="Tab_mis-sup 2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_A(a)s1"/>
      <sheetName val="Table1_A(a)s2"/>
      <sheetName val="Table1_A(a)s3"/>
      <sheetName val="Table1_A(a)s4"/>
      <sheetName val="Table1_A(b)"/>
      <sheetName val="Table1_A(c)"/>
      <sheetName val="Table1_A(d)"/>
      <sheetName val="Table1_B_1"/>
      <sheetName val="Table1_B_2"/>
      <sheetName val="Table1_C"/>
      <sheetName val="Table2(I)s1"/>
      <sheetName val="Table2(I)s2"/>
      <sheetName val="Table2(I)_A-Gs1"/>
      <sheetName val="Table2(I)_A-Gs2"/>
      <sheetName val="Table2(II)s1"/>
      <sheetName val="Table2(II)s2"/>
      <sheetName val="Table2(II)_C,E"/>
      <sheetName val="Table2(II)_Fs1"/>
      <sheetName val="Table2(II)_Fs2"/>
      <sheetName val="Table3"/>
      <sheetName val="Table3_A-D"/>
      <sheetName val="Table4s1"/>
      <sheetName val="Table4s2"/>
      <sheetName val="Table4_A"/>
      <sheetName val="Table4_B(a)"/>
      <sheetName val="Table4_B(b)"/>
      <sheetName val="Table4_C"/>
      <sheetName val="Table4_D"/>
      <sheetName val="Table4_E"/>
      <sheetName val="Table4_F"/>
      <sheetName val="Table5"/>
      <sheetName val="Table5_A"/>
      <sheetName val="Table5_B"/>
      <sheetName val="Table5_C"/>
      <sheetName val="Table5_D"/>
      <sheetName val="Table6"/>
      <sheetName val="Table6_A,C"/>
      <sheetName val="Table6_B"/>
      <sheetName val="Summary1_As1"/>
      <sheetName val="Summary1_As2"/>
      <sheetName val="Summary1_As3"/>
      <sheetName val="Summary1_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.A-Gs1"/>
      <sheetName val="Table2(I).A-Gs2"/>
      <sheetName val="Table2(II).C,E"/>
      <sheetName val="Table2(II).Fs1"/>
      <sheetName val="Table2(II).Fs2"/>
      <sheetName val="Table3.A-D"/>
      <sheetName val="Table4.A"/>
      <sheetName val="Table4.B(a)"/>
      <sheetName val="Table4.B(b)"/>
      <sheetName val="Table4.C"/>
      <sheetName val="Table4.D"/>
      <sheetName val="Table4.E"/>
      <sheetName val="Table4.F"/>
      <sheetName val="Table5.A"/>
      <sheetName val="Table5.B"/>
      <sheetName val="Table5.C"/>
      <sheetName val="Table5.D"/>
      <sheetName val="Table6.A,C"/>
      <sheetName val="Table6.B"/>
      <sheetName val="Summary1.As1"/>
      <sheetName val="Summary1.As2"/>
      <sheetName val="Summary1.As3"/>
      <sheetName val="Summary1.B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01_1"/>
      <sheetName val="1_01_2"/>
      <sheetName val="1_01_3"/>
      <sheetName val="1_01_4"/>
      <sheetName val="1_01_5"/>
      <sheetName val="1_01_9"/>
      <sheetName val="1_01"/>
      <sheetName val="1_02_1"/>
      <sheetName val="1_02_2"/>
      <sheetName val="1_02_3"/>
      <sheetName val="1_02_4"/>
      <sheetName val="1_02_5"/>
      <sheetName val="1_02_9"/>
      <sheetName val="1_02"/>
      <sheetName val="1_03_1"/>
      <sheetName val="1_03_9"/>
      <sheetName val="1_03"/>
      <sheetName val="1_04_1"/>
      <sheetName val="1_04_2"/>
      <sheetName val="1_04_3"/>
      <sheetName val="1_04_9"/>
      <sheetName val="1_04"/>
      <sheetName val="2_01"/>
      <sheetName val="2_02_1"/>
      <sheetName val="2_02_2"/>
      <sheetName val="2_02_3"/>
      <sheetName val="2_02"/>
      <sheetName val="2_03_1"/>
      <sheetName val="2_03_2"/>
      <sheetName val="2_03_3"/>
      <sheetName val="2_03_4"/>
      <sheetName val="2_03"/>
      <sheetName val="2_04_1"/>
      <sheetName val="2_04_2"/>
      <sheetName val="2_04_3"/>
      <sheetName val="2_04_4"/>
      <sheetName val="2_04_5"/>
      <sheetName val="2_04"/>
      <sheetName val="2_05"/>
      <sheetName val="2_06_1"/>
      <sheetName val="2_06_2"/>
      <sheetName val="2_06_3"/>
      <sheetName val="2_06_4"/>
      <sheetName val="2_06_5"/>
      <sheetName val="2_06"/>
      <sheetName val="2_07_1"/>
      <sheetName val="2_07_2"/>
      <sheetName val="2_07_3"/>
      <sheetName val="2_07"/>
      <sheetName val="2_08_1"/>
      <sheetName val="2_08_2"/>
      <sheetName val="2_08_3"/>
      <sheetName val="2_08_4"/>
      <sheetName val="2_08"/>
      <sheetName val="2_09_1"/>
      <sheetName val="2_09_2"/>
      <sheetName val="2_09_3"/>
      <sheetName val="2_09_4"/>
      <sheetName val="2_09"/>
      <sheetName val="2_10_1"/>
      <sheetName val="2_10_2"/>
      <sheetName val="2_10_9"/>
      <sheetName val="2_10"/>
      <sheetName val="2_11_1"/>
      <sheetName val="2_11_2"/>
      <sheetName val="2_11_9"/>
      <sheetName val="2_11"/>
      <sheetName val="2_12"/>
      <sheetName val="2_13_1"/>
      <sheetName val="2_13_2"/>
      <sheetName val="2_13"/>
      <sheetName val="2_14"/>
      <sheetName val="2_15"/>
      <sheetName val="2_16"/>
      <sheetName val="2_17_1"/>
      <sheetName val="2_17_2"/>
      <sheetName val="2_17_3"/>
      <sheetName val="2_17"/>
      <sheetName val="2_18"/>
      <sheetName val="2_19_1"/>
      <sheetName val="2_19_9"/>
      <sheetName val="2_19"/>
      <sheetName val="3_99_1"/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3">
          <cell r="C3">
            <v>2001</v>
          </cell>
        </row>
      </sheetData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coesione-sociale.istat.it/OECDStat_Metadata/ShowMetadata.ashx?Dataset=DCCV_OCCUPATIT&amp;Coords=%5bPR2%5d.%5b99%5d&amp;ShowOnWeb=true&amp;Lang=fr" TargetMode="External"/><Relationship Id="rId2" Type="http://schemas.openxmlformats.org/officeDocument/2006/relationships/hyperlink" Target="http://coesione-sociale.istat.it/OECDStat_Metadata/ShowMetadata.ashx?Dataset=DCCV_OCCUPATIT&amp;Coords=%5bA07%5d.%5bA%5d&amp;ShowOnWeb=true&amp;Lang=fr" TargetMode="External"/><Relationship Id="rId1" Type="http://schemas.openxmlformats.org/officeDocument/2006/relationships/hyperlink" Target="http://coesione-sociale.istat.it/OECDStat_Metadata/ShowMetadata.ashx?Dataset=DCCV_OCCUPATIT&amp;ShowOnWeb=true&amp;Lang=fr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coesione-sociale.istat.it/wbos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Q42"/>
  <sheetViews>
    <sheetView tabSelected="1" zoomScale="75" zoomScaleNormal="75" workbookViewId="0"/>
  </sheetViews>
  <sheetFormatPr defaultColWidth="11.33203125" defaultRowHeight="12.75"/>
  <cols>
    <col min="1" max="1" width="33.6640625" style="6" customWidth="1"/>
    <col min="2" max="2" width="11.1640625" style="6" customWidth="1"/>
    <col min="3" max="3" width="9.5" style="6" customWidth="1"/>
    <col min="4" max="4" width="1.6640625" style="6" customWidth="1"/>
    <col min="5" max="6" width="9.5" style="6" customWidth="1"/>
    <col min="7" max="7" width="1.6640625" style="6" customWidth="1"/>
    <col min="8" max="9" width="9.5" style="6" customWidth="1"/>
    <col min="10" max="10" width="1.6640625" style="6" customWidth="1"/>
    <col min="11" max="11" width="10.33203125" style="6" customWidth="1"/>
    <col min="12" max="12" width="9.5" style="6" customWidth="1"/>
    <col min="13" max="13" width="1.6640625" style="6" customWidth="1"/>
    <col min="14" max="14" width="11" style="6" customWidth="1"/>
    <col min="15" max="15" width="9.5" style="6" customWidth="1"/>
    <col min="16" max="16384" width="11.33203125" style="6"/>
  </cols>
  <sheetData>
    <row r="1" spans="1:17">
      <c r="A1" s="5" t="s">
        <v>68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7">
      <c r="A2" s="362"/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7" t="s">
        <v>0</v>
      </c>
    </row>
    <row r="3" spans="1:17">
      <c r="A3" s="8"/>
      <c r="B3" s="372" t="s">
        <v>66</v>
      </c>
      <c r="C3" s="372"/>
      <c r="D3" s="8"/>
      <c r="E3" s="372" t="s">
        <v>67</v>
      </c>
      <c r="F3" s="372"/>
      <c r="G3" s="8"/>
      <c r="H3" s="372" t="s">
        <v>10</v>
      </c>
      <c r="I3" s="372"/>
      <c r="J3" s="8"/>
      <c r="K3" s="372" t="s">
        <v>11</v>
      </c>
      <c r="L3" s="372"/>
      <c r="M3" s="8"/>
      <c r="N3" s="372" t="s">
        <v>1</v>
      </c>
      <c r="O3" s="372"/>
    </row>
    <row r="4" spans="1:17" s="11" customFormat="1">
      <c r="A4" s="9"/>
      <c r="B4" s="340"/>
      <c r="C4" s="10" t="s">
        <v>2</v>
      </c>
      <c r="D4" s="10"/>
      <c r="E4" s="340"/>
      <c r="F4" s="10" t="s">
        <v>2</v>
      </c>
      <c r="G4" s="10"/>
      <c r="H4" s="340"/>
      <c r="I4" s="10" t="s">
        <v>2</v>
      </c>
      <c r="J4" s="10"/>
      <c r="K4" s="340"/>
      <c r="L4" s="10" t="s">
        <v>2</v>
      </c>
      <c r="M4" s="10"/>
      <c r="N4" s="340"/>
      <c r="O4" s="10" t="s">
        <v>2</v>
      </c>
    </row>
    <row r="5" spans="1:17" s="11" customFormat="1">
      <c r="A5" s="7"/>
      <c r="B5" s="12">
        <v>2015</v>
      </c>
      <c r="C5" s="13" t="s">
        <v>34</v>
      </c>
      <c r="D5" s="13"/>
      <c r="E5" s="12">
        <v>2015</v>
      </c>
      <c r="F5" s="13" t="s">
        <v>34</v>
      </c>
      <c r="G5" s="13"/>
      <c r="H5" s="12">
        <v>2015</v>
      </c>
      <c r="I5" s="13" t="s">
        <v>34</v>
      </c>
      <c r="J5" s="13"/>
      <c r="K5" s="12">
        <v>2015</v>
      </c>
      <c r="L5" s="13" t="s">
        <v>34</v>
      </c>
      <c r="M5" s="13"/>
      <c r="N5" s="12">
        <v>2015</v>
      </c>
      <c r="O5" s="13" t="s">
        <v>34</v>
      </c>
    </row>
    <row r="7" spans="1:17">
      <c r="A7" s="6" t="s">
        <v>3</v>
      </c>
      <c r="B7" s="363">
        <v>13949.638000000001</v>
      </c>
      <c r="C7" s="364">
        <v>0.15781547766322235</v>
      </c>
      <c r="E7" s="363">
        <v>10052.748</v>
      </c>
      <c r="F7" s="364">
        <v>0.1467421158240601</v>
      </c>
      <c r="H7" s="363">
        <v>10474.875</v>
      </c>
      <c r="I7" s="364">
        <v>0.20301037350292764</v>
      </c>
      <c r="K7" s="363">
        <v>17935.228999999999</v>
      </c>
      <c r="L7" s="364">
        <v>0.11176539080823295</v>
      </c>
      <c r="N7" s="363">
        <v>52412.49</v>
      </c>
      <c r="O7" s="364">
        <v>0.14895517844956491</v>
      </c>
    </row>
    <row r="8" spans="1:17">
      <c r="B8" s="363"/>
      <c r="C8" s="364"/>
      <c r="E8" s="363"/>
      <c r="F8" s="364"/>
      <c r="H8" s="363"/>
      <c r="I8" s="364"/>
      <c r="K8" s="363"/>
      <c r="L8" s="364"/>
      <c r="N8" s="363"/>
      <c r="O8" s="364"/>
    </row>
    <row r="9" spans="1:17">
      <c r="A9" s="14" t="s">
        <v>4</v>
      </c>
      <c r="B9" s="363">
        <v>6721.1319999999996</v>
      </c>
      <c r="C9" s="364">
        <v>0.84609426741499394</v>
      </c>
      <c r="D9" s="14"/>
      <c r="E9" s="363">
        <v>4942.5870000000004</v>
      </c>
      <c r="F9" s="364">
        <v>-9.3810109418842672E-2</v>
      </c>
      <c r="G9" s="14"/>
      <c r="H9" s="363">
        <v>4850.7489999999998</v>
      </c>
      <c r="I9" s="364">
        <v>0.8308844912162785</v>
      </c>
      <c r="J9" s="14"/>
      <c r="K9" s="363">
        <v>5950.2860000000001</v>
      </c>
      <c r="L9" s="364">
        <v>1.6071254762071454</v>
      </c>
      <c r="M9" s="14"/>
      <c r="N9" s="363">
        <v>22464.753000000001</v>
      </c>
      <c r="O9" s="364">
        <v>0.83413390336702331</v>
      </c>
    </row>
    <row r="10" spans="1:17">
      <c r="A10" s="14" t="s">
        <v>5</v>
      </c>
      <c r="B10" s="363">
        <v>151.85300000000001</v>
      </c>
      <c r="C10" s="364">
        <v>8.4633296191537521</v>
      </c>
      <c r="D10" s="14"/>
      <c r="E10" s="363">
        <v>166.31800000000001</v>
      </c>
      <c r="F10" s="364">
        <v>2.4050891686924129E-3</v>
      </c>
      <c r="G10" s="14"/>
      <c r="H10" s="363">
        <v>118.995</v>
      </c>
      <c r="I10" s="364">
        <v>-1.4379074140030232</v>
      </c>
      <c r="J10" s="14"/>
      <c r="K10" s="363">
        <v>405.67399999999998</v>
      </c>
      <c r="L10" s="364">
        <v>5.4520405510787597</v>
      </c>
      <c r="M10" s="14"/>
      <c r="N10" s="363">
        <v>842.84</v>
      </c>
      <c r="O10" s="364">
        <v>3.8302527385346168</v>
      </c>
      <c r="Q10" s="15"/>
    </row>
    <row r="11" spans="1:17">
      <c r="A11" s="14" t="s">
        <v>6</v>
      </c>
      <c r="B11" s="363">
        <v>2081.462</v>
      </c>
      <c r="C11" s="364">
        <v>0.36622406354890641</v>
      </c>
      <c r="D11" s="14"/>
      <c r="E11" s="363">
        <v>1615.3009999999999</v>
      </c>
      <c r="F11" s="364">
        <v>0.33698247566893069</v>
      </c>
      <c r="G11" s="14"/>
      <c r="H11" s="363">
        <v>1080.8330000000001</v>
      </c>
      <c r="I11" s="364">
        <v>-2.2822120722264962</v>
      </c>
      <c r="J11" s="14"/>
      <c r="K11" s="363">
        <v>1198.0350000000001</v>
      </c>
      <c r="L11" s="364">
        <v>-0.46137050219841708</v>
      </c>
      <c r="M11" s="14"/>
      <c r="N11" s="363">
        <v>5975.6310000000003</v>
      </c>
      <c r="O11" s="364">
        <v>-0.296592572471715</v>
      </c>
    </row>
    <row r="12" spans="1:17">
      <c r="A12" s="14" t="s">
        <v>7</v>
      </c>
      <c r="B12" s="363">
        <v>4487.817</v>
      </c>
      <c r="C12" s="364">
        <v>0.83006206424268569</v>
      </c>
      <c r="D12" s="14"/>
      <c r="E12" s="363">
        <v>3160.9679999999998</v>
      </c>
      <c r="F12" s="364">
        <v>-0.31756163123873521</v>
      </c>
      <c r="G12" s="14"/>
      <c r="H12" s="363">
        <v>3650.9209999999998</v>
      </c>
      <c r="I12" s="364">
        <v>1.868068092087825</v>
      </c>
      <c r="J12" s="14"/>
      <c r="K12" s="363">
        <v>4346.576</v>
      </c>
      <c r="L12" s="364">
        <v>1.8438654114617137</v>
      </c>
      <c r="M12" s="14"/>
      <c r="N12" s="363">
        <v>15646.282999999999</v>
      </c>
      <c r="O12" s="364">
        <v>1.1149260276847919</v>
      </c>
    </row>
    <row r="13" spans="1:17">
      <c r="A13" s="14" t="s">
        <v>9</v>
      </c>
      <c r="B13" s="363">
        <v>635.72299999999996</v>
      </c>
      <c r="C13" s="364">
        <v>-6.7919073025759324</v>
      </c>
      <c r="D13" s="14"/>
      <c r="E13" s="363">
        <v>387.28899999999999</v>
      </c>
      <c r="F13" s="364">
        <v>-5.9843521280960106</v>
      </c>
      <c r="G13" s="14"/>
      <c r="H13" s="363">
        <v>577.94100000000003</v>
      </c>
      <c r="I13" s="364">
        <v>-6.2038375959764149</v>
      </c>
      <c r="J13" s="14"/>
      <c r="K13" s="363">
        <v>1432.3009999999999</v>
      </c>
      <c r="L13" s="364">
        <v>-6.1310664468113654</v>
      </c>
      <c r="M13" s="14"/>
      <c r="N13" s="363">
        <v>3033.2530000000002</v>
      </c>
      <c r="O13" s="364">
        <v>-6.265561230244554</v>
      </c>
    </row>
    <row r="14" spans="1:17">
      <c r="A14" s="14"/>
      <c r="B14" s="363"/>
      <c r="C14" s="364"/>
      <c r="D14" s="14"/>
      <c r="E14" s="363"/>
      <c r="F14" s="364"/>
      <c r="G14" s="14"/>
      <c r="H14" s="363"/>
      <c r="I14" s="364"/>
      <c r="J14" s="14"/>
      <c r="K14" s="363"/>
      <c r="L14" s="364"/>
      <c r="M14" s="14"/>
      <c r="N14" s="363"/>
      <c r="O14" s="364"/>
    </row>
    <row r="15" spans="1:17">
      <c r="A15" s="16" t="s">
        <v>8</v>
      </c>
      <c r="B15" s="363">
        <v>7356.8540000000003</v>
      </c>
      <c r="C15" s="364">
        <v>0.1370122562404239</v>
      </c>
      <c r="D15" s="16"/>
      <c r="E15" s="363">
        <v>5329.875</v>
      </c>
      <c r="F15" s="364">
        <v>-0.54663315401452228</v>
      </c>
      <c r="G15" s="16"/>
      <c r="H15" s="363">
        <v>5428.6909999999998</v>
      </c>
      <c r="I15" s="364">
        <v>3.219122953911794E-2</v>
      </c>
      <c r="J15" s="16"/>
      <c r="K15" s="363">
        <v>7382.5860000000002</v>
      </c>
      <c r="L15" s="364">
        <v>7.6401831368195002E-3</v>
      </c>
      <c r="M15" s="16"/>
      <c r="N15" s="363">
        <v>25498.006000000001</v>
      </c>
      <c r="O15" s="364">
        <v>-6.6306291956808677E-2</v>
      </c>
    </row>
    <row r="16" spans="1:17">
      <c r="A16" s="16"/>
      <c r="B16" s="363"/>
      <c r="C16" s="364"/>
      <c r="D16" s="16"/>
      <c r="E16" s="363"/>
      <c r="F16" s="364"/>
      <c r="G16" s="16"/>
      <c r="H16" s="365"/>
      <c r="I16" s="364"/>
      <c r="J16" s="16"/>
      <c r="K16" s="363"/>
      <c r="L16" s="364"/>
      <c r="M16" s="16"/>
      <c r="N16" s="363"/>
      <c r="O16" s="364"/>
    </row>
    <row r="17" spans="1:15" s="18" customFormat="1" ht="15">
      <c r="A17" s="17" t="s">
        <v>109</v>
      </c>
      <c r="B17" s="365">
        <v>70.696651000000003</v>
      </c>
      <c r="C17" s="364">
        <v>0.32463723972081399</v>
      </c>
      <c r="D17" s="17"/>
      <c r="E17" s="365">
        <v>70.474946000000003</v>
      </c>
      <c r="F17" s="364">
        <v>-0.14249418410170456</v>
      </c>
      <c r="G17" s="17"/>
      <c r="H17" s="365">
        <v>68.935641000000004</v>
      </c>
      <c r="I17" s="364">
        <v>6.3400719181132756E-2</v>
      </c>
      <c r="J17" s="17"/>
      <c r="K17" s="365">
        <v>52.903621999999999</v>
      </c>
      <c r="L17" s="364">
        <v>0.23147907813965474</v>
      </c>
      <c r="M17" s="17"/>
      <c r="N17" s="365">
        <v>64.037561999999994</v>
      </c>
      <c r="O17" s="364">
        <v>0.15373652095837803</v>
      </c>
    </row>
    <row r="18" spans="1:15" s="18" customFormat="1" ht="15">
      <c r="A18" s="17" t="s">
        <v>110</v>
      </c>
      <c r="B18" s="365">
        <v>64.489262999999994</v>
      </c>
      <c r="C18" s="364">
        <v>1.0684019139931702</v>
      </c>
      <c r="D18" s="17"/>
      <c r="E18" s="365">
        <v>65.250443000000004</v>
      </c>
      <c r="F18" s="364">
        <v>0.32815309409463889</v>
      </c>
      <c r="G18" s="17"/>
      <c r="H18" s="365">
        <v>61.444167999999998</v>
      </c>
      <c r="I18" s="364">
        <v>0.86379449135214803</v>
      </c>
      <c r="J18" s="17"/>
      <c r="K18" s="365">
        <v>42.515112999999999</v>
      </c>
      <c r="L18" s="364">
        <v>1.8254501587840415</v>
      </c>
      <c r="M18" s="17"/>
      <c r="N18" s="365">
        <v>56.289839999999998</v>
      </c>
      <c r="O18" s="364">
        <v>1.0737749977173505</v>
      </c>
    </row>
    <row r="19" spans="1:15" s="18" customFormat="1" ht="15">
      <c r="A19" s="19" t="s">
        <v>111</v>
      </c>
      <c r="B19" s="365">
        <v>8.6412340000000007</v>
      </c>
      <c r="C19" s="364">
        <v>-6.9194433888203646</v>
      </c>
      <c r="D19" s="19"/>
      <c r="E19" s="365">
        <v>7.266381</v>
      </c>
      <c r="F19" s="364">
        <v>-5.4676044475511301</v>
      </c>
      <c r="G19" s="19"/>
      <c r="H19" s="365">
        <v>10.646046999999999</v>
      </c>
      <c r="I19" s="364">
        <v>-6.2340268925542421</v>
      </c>
      <c r="J19" s="19"/>
      <c r="K19" s="365">
        <v>19.401074000000001</v>
      </c>
      <c r="L19" s="364">
        <v>-6.1382387225289206</v>
      </c>
      <c r="M19" s="19"/>
      <c r="N19" s="365">
        <v>11.896039999999999</v>
      </c>
      <c r="O19" s="364">
        <v>-6.2033694291978589</v>
      </c>
    </row>
    <row r="21" spans="1:15">
      <c r="B21" s="371" t="s">
        <v>12</v>
      </c>
      <c r="C21" s="371"/>
      <c r="D21" s="371"/>
      <c r="E21" s="371"/>
      <c r="F21" s="371"/>
      <c r="G21" s="371"/>
      <c r="H21" s="371"/>
      <c r="I21" s="371"/>
      <c r="J21" s="371"/>
      <c r="K21" s="371"/>
      <c r="L21" s="371"/>
      <c r="M21" s="371"/>
      <c r="N21" s="371"/>
      <c r="O21" s="371"/>
    </row>
    <row r="23" spans="1:15">
      <c r="A23" s="6" t="s">
        <v>3</v>
      </c>
      <c r="B23" s="363">
        <v>7239.3289999999997</v>
      </c>
      <c r="C23" s="364">
        <v>0.11093430274776053</v>
      </c>
      <c r="E23" s="363">
        <v>5210.643</v>
      </c>
      <c r="F23" s="364">
        <v>0.14431686748794093</v>
      </c>
      <c r="H23" s="363">
        <v>5480.3720000000003</v>
      </c>
      <c r="I23" s="364">
        <v>0.15339973954573649</v>
      </c>
      <c r="K23" s="363">
        <v>9294.0059999999994</v>
      </c>
      <c r="L23" s="364">
        <v>2.4839378120124007E-2</v>
      </c>
      <c r="N23" s="363">
        <v>27224.35</v>
      </c>
      <c r="O23" s="364">
        <v>9.6451530082027379E-2</v>
      </c>
    </row>
    <row r="24" spans="1:15">
      <c r="B24" s="363"/>
      <c r="C24" s="364"/>
      <c r="E24" s="363"/>
      <c r="F24" s="364"/>
      <c r="H24" s="363"/>
      <c r="I24" s="364"/>
      <c r="K24" s="363"/>
      <c r="L24" s="364"/>
      <c r="N24" s="363"/>
      <c r="O24" s="364"/>
    </row>
    <row r="25" spans="1:15">
      <c r="A25" s="14" t="s">
        <v>4</v>
      </c>
      <c r="B25" s="363">
        <v>2936.91</v>
      </c>
      <c r="C25" s="364">
        <v>0.14495377744223753</v>
      </c>
      <c r="D25" s="14"/>
      <c r="E25" s="363">
        <v>2138.2739999999999</v>
      </c>
      <c r="F25" s="364">
        <v>-0.12769686054418869</v>
      </c>
      <c r="G25" s="14"/>
      <c r="H25" s="363">
        <v>2139.1570000000002</v>
      </c>
      <c r="I25" s="364">
        <v>0.62629272246352663</v>
      </c>
      <c r="J25" s="14"/>
      <c r="K25" s="363">
        <v>2165.8319999999999</v>
      </c>
      <c r="L25" s="364">
        <v>1.4844779024539521</v>
      </c>
      <c r="M25" s="14"/>
      <c r="N25" s="363">
        <v>9380.1720000000005</v>
      </c>
      <c r="O25" s="364">
        <v>0.49831464845359635</v>
      </c>
    </row>
    <row r="26" spans="1:15">
      <c r="A26" s="14" t="s">
        <v>5</v>
      </c>
      <c r="B26" s="363">
        <v>36.613999999999997</v>
      </c>
      <c r="C26" s="364">
        <v>13.669243426158761</v>
      </c>
      <c r="D26" s="14"/>
      <c r="E26" s="363">
        <v>45.110999999999997</v>
      </c>
      <c r="F26" s="364">
        <v>-9.5573198604595273</v>
      </c>
      <c r="G26" s="14"/>
      <c r="H26" s="363">
        <v>32.628</v>
      </c>
      <c r="I26" s="364">
        <v>-3.1723892334629271</v>
      </c>
      <c r="J26" s="14"/>
      <c r="K26" s="363">
        <v>114.63</v>
      </c>
      <c r="L26" s="364">
        <v>4.8620957782554974</v>
      </c>
      <c r="M26" s="14"/>
      <c r="N26" s="363">
        <v>228.983</v>
      </c>
      <c r="O26" s="364">
        <v>1.7245591978711801</v>
      </c>
    </row>
    <row r="27" spans="1:15">
      <c r="A27" s="14" t="s">
        <v>6</v>
      </c>
      <c r="B27" s="363">
        <v>483</v>
      </c>
      <c r="C27" s="364">
        <v>-0.68655814154324424</v>
      </c>
      <c r="D27" s="14"/>
      <c r="E27" s="363">
        <v>378.01499999999999</v>
      </c>
      <c r="F27" s="364">
        <v>1.0035830801664012</v>
      </c>
      <c r="G27" s="14"/>
      <c r="H27" s="363">
        <v>233.43700000000001</v>
      </c>
      <c r="I27" s="364">
        <v>-4.0633065377850111</v>
      </c>
      <c r="J27" s="14"/>
      <c r="K27" s="363">
        <v>152.03899999999999</v>
      </c>
      <c r="L27" s="364">
        <v>4.314922813036012</v>
      </c>
      <c r="M27" s="14"/>
      <c r="N27" s="363">
        <v>1246.492</v>
      </c>
      <c r="O27" s="364">
        <v>-0.25438695464646993</v>
      </c>
    </row>
    <row r="28" spans="1:15">
      <c r="A28" s="14" t="s">
        <v>7</v>
      </c>
      <c r="B28" s="363">
        <v>2417.2950000000001</v>
      </c>
      <c r="C28" s="364">
        <v>0.13197415692498346</v>
      </c>
      <c r="D28" s="14"/>
      <c r="E28" s="363">
        <v>1715.1479999999999</v>
      </c>
      <c r="F28" s="364">
        <v>-0.10035698663441713</v>
      </c>
      <c r="G28" s="14"/>
      <c r="H28" s="363">
        <v>1873.0920000000001</v>
      </c>
      <c r="I28" s="364">
        <v>1.3127277801757125</v>
      </c>
      <c r="J28" s="14"/>
      <c r="K28" s="363">
        <v>1899.163</v>
      </c>
      <c r="L28" s="364">
        <v>1.0683911921055289</v>
      </c>
      <c r="M28" s="14"/>
      <c r="N28" s="363">
        <v>7904.6970000000001</v>
      </c>
      <c r="O28" s="364">
        <v>0.58289417026938417</v>
      </c>
    </row>
    <row r="29" spans="1:15">
      <c r="A29" s="14" t="s">
        <v>9</v>
      </c>
      <c r="B29" s="363">
        <v>300.71499999999997</v>
      </c>
      <c r="C29" s="364">
        <v>-7.1050152139999696</v>
      </c>
      <c r="D29" s="14"/>
      <c r="E29" s="363">
        <v>204.55099999999999</v>
      </c>
      <c r="F29" s="364">
        <v>-6.3912647528567605</v>
      </c>
      <c r="G29" s="14"/>
      <c r="H29" s="363">
        <v>272.303</v>
      </c>
      <c r="I29" s="364">
        <v>-10.679035226120922</v>
      </c>
      <c r="J29" s="14"/>
      <c r="K29" s="363">
        <v>586.26800000000003</v>
      </c>
      <c r="L29" s="364">
        <v>-9.3770433013721721</v>
      </c>
      <c r="M29" s="14"/>
      <c r="N29" s="363">
        <v>1363.837</v>
      </c>
      <c r="O29" s="364">
        <v>-8.7137271070974833</v>
      </c>
    </row>
    <row r="30" spans="1:15">
      <c r="A30" s="14"/>
      <c r="B30" s="363"/>
      <c r="C30" s="364"/>
      <c r="D30" s="14"/>
      <c r="E30" s="363"/>
      <c r="F30" s="364"/>
      <c r="G30" s="14"/>
      <c r="H30" s="363"/>
      <c r="I30" s="364"/>
      <c r="J30" s="14"/>
      <c r="K30" s="363"/>
      <c r="L30" s="364"/>
      <c r="M30" s="14"/>
      <c r="N30" s="363"/>
      <c r="O30" s="364"/>
    </row>
    <row r="31" spans="1:15">
      <c r="A31" s="16" t="s">
        <v>8</v>
      </c>
      <c r="B31" s="363">
        <v>3237.625</v>
      </c>
      <c r="C31" s="364">
        <v>-0.5757325711765835</v>
      </c>
      <c r="D31" s="16"/>
      <c r="E31" s="363">
        <v>2342.8249999999998</v>
      </c>
      <c r="F31" s="364">
        <v>-0.70776957226561577</v>
      </c>
      <c r="G31" s="16"/>
      <c r="H31" s="363">
        <v>2411.46</v>
      </c>
      <c r="I31" s="364">
        <v>-0.79162316071654149</v>
      </c>
      <c r="J31" s="16"/>
      <c r="K31" s="363">
        <v>2752.1</v>
      </c>
      <c r="L31" s="364">
        <v>-1.0421123864740403</v>
      </c>
      <c r="M31" s="16"/>
      <c r="N31" s="363">
        <v>10744.009</v>
      </c>
      <c r="O31" s="364">
        <v>-0.77277844207297974</v>
      </c>
    </row>
    <row r="32" spans="1:15">
      <c r="A32" s="16"/>
      <c r="B32" s="363"/>
      <c r="C32" s="364"/>
      <c r="D32" s="16"/>
      <c r="E32" s="363"/>
      <c r="F32" s="364"/>
      <c r="G32" s="16"/>
      <c r="H32" s="363"/>
      <c r="I32" s="364"/>
      <c r="J32" s="16"/>
      <c r="K32" s="363"/>
      <c r="L32" s="364"/>
      <c r="M32" s="16"/>
      <c r="N32" s="363"/>
      <c r="O32" s="364"/>
    </row>
    <row r="33" spans="1:15" s="18" customFormat="1" ht="15">
      <c r="A33" s="17" t="s">
        <v>109</v>
      </c>
      <c r="B33" s="365">
        <v>62.910190999999998</v>
      </c>
      <c r="C33" s="364">
        <v>-0.20868100000000567</v>
      </c>
      <c r="D33" s="17"/>
      <c r="E33" s="365">
        <v>62.509954</v>
      </c>
      <c r="F33" s="364">
        <v>-0.32168300000000016</v>
      </c>
      <c r="G33" s="17"/>
      <c r="H33" s="365">
        <v>60.957301000000001</v>
      </c>
      <c r="I33" s="364">
        <v>-0.44234999999999758</v>
      </c>
      <c r="J33" s="17"/>
      <c r="K33" s="365">
        <v>39.315285000000003</v>
      </c>
      <c r="L33" s="364">
        <v>-0.29766099999999796</v>
      </c>
      <c r="M33" s="17"/>
      <c r="N33" s="365">
        <v>54.101835000000001</v>
      </c>
      <c r="O33" s="364">
        <v>-0.29621199999999703</v>
      </c>
    </row>
    <row r="34" spans="1:15" s="18" customFormat="1" ht="15">
      <c r="A34" s="17" t="s">
        <v>110</v>
      </c>
      <c r="B34" s="365">
        <v>57.023845999999999</v>
      </c>
      <c r="C34" s="364">
        <v>0.2416160000000005</v>
      </c>
      <c r="D34" s="17"/>
      <c r="E34" s="365">
        <v>56.991315</v>
      </c>
      <c r="F34" s="364">
        <v>4.3635999999999342E-2</v>
      </c>
      <c r="G34" s="17"/>
      <c r="H34" s="365">
        <v>53.993385000000004</v>
      </c>
      <c r="I34" s="364">
        <v>0.39044700000000176</v>
      </c>
      <c r="J34" s="17"/>
      <c r="K34" s="365">
        <v>30.877984000000001</v>
      </c>
      <c r="L34" s="364">
        <v>0.53169300000000064</v>
      </c>
      <c r="M34" s="17"/>
      <c r="N34" s="365">
        <v>47.168509999999998</v>
      </c>
      <c r="O34" s="364">
        <v>0.34932699999999528</v>
      </c>
    </row>
    <row r="35" spans="1:15" s="18" customFormat="1" ht="15">
      <c r="A35" s="19" t="s">
        <v>111</v>
      </c>
      <c r="B35" s="365">
        <v>9.2881359999999997</v>
      </c>
      <c r="C35" s="364">
        <v>-0.65283200000000008</v>
      </c>
      <c r="D35" s="19"/>
      <c r="E35" s="365">
        <v>8.7309549999999998</v>
      </c>
      <c r="F35" s="364">
        <v>-0.53010399999999969</v>
      </c>
      <c r="G35" s="19"/>
      <c r="H35" s="365">
        <v>11.292039000000001</v>
      </c>
      <c r="I35" s="364">
        <v>-1.2499759999999984</v>
      </c>
      <c r="J35" s="19"/>
      <c r="K35" s="365">
        <v>21.302568999999998</v>
      </c>
      <c r="L35" s="364">
        <v>-1.9592770000000002</v>
      </c>
      <c r="M35" s="19"/>
      <c r="N35" s="365">
        <v>12.69393</v>
      </c>
      <c r="O35" s="364">
        <v>-1.1042389999999997</v>
      </c>
    </row>
    <row r="36" spans="1:15" s="18" customForma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s="18" customForma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ht="15">
      <c r="A38" s="21" t="s">
        <v>112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.75" customHeight="1">
      <c r="A39" s="21" t="s">
        <v>113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>
      <c r="A40" s="21" t="s">
        <v>114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2" spans="1:15">
      <c r="A42" s="5" t="s">
        <v>115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O42" s="5"/>
    </row>
  </sheetData>
  <mergeCells count="6">
    <mergeCell ref="B21:O21"/>
    <mergeCell ref="B3:C3"/>
    <mergeCell ref="E3:F3"/>
    <mergeCell ref="H3:I3"/>
    <mergeCell ref="K3:L3"/>
    <mergeCell ref="N3:O3"/>
  </mergeCells>
  <phoneticPr fontId="0" type="noConversion"/>
  <pageMargins left="0.17" right="0.16" top="0.98425196850393704" bottom="0.98425196850393704" header="0.51181102362204722" footer="0.51181102362204722"/>
  <pageSetup paperSize="9" scale="81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75" zoomScaleNormal="75" workbookViewId="0">
      <selection activeCell="B43" sqref="B43"/>
    </sheetView>
  </sheetViews>
  <sheetFormatPr defaultRowHeight="12.75"/>
  <cols>
    <col min="1" max="1" width="25.6640625" style="2" customWidth="1"/>
    <col min="2" max="2" width="27.1640625" style="2" customWidth="1"/>
    <col min="3" max="3" width="12.6640625" style="2" customWidth="1"/>
    <col min="4" max="16384" width="9.33203125" style="2"/>
  </cols>
  <sheetData>
    <row r="1" spans="1:5">
      <c r="A1" s="390" t="s">
        <v>131</v>
      </c>
      <c r="B1" s="390"/>
      <c r="C1" s="390"/>
      <c r="D1" s="29"/>
      <c r="E1" s="29"/>
    </row>
    <row r="2" spans="1:5">
      <c r="A2" s="367"/>
      <c r="B2" s="195"/>
      <c r="C2" s="195"/>
      <c r="D2" s="29"/>
      <c r="E2" s="29"/>
    </row>
    <row r="3" spans="1:5">
      <c r="B3" s="131" t="s">
        <v>129</v>
      </c>
    </row>
    <row r="4" spans="1:5">
      <c r="A4" s="136"/>
      <c r="B4" s="137" t="s">
        <v>130</v>
      </c>
    </row>
    <row r="5" spans="1:5">
      <c r="A5" s="22"/>
    </row>
    <row r="6" spans="1:5">
      <c r="A6" s="132" t="s">
        <v>70</v>
      </c>
      <c r="B6" s="28">
        <v>61.208532947663386</v>
      </c>
    </row>
    <row r="7" spans="1:5">
      <c r="A7" s="132" t="s">
        <v>71</v>
      </c>
      <c r="B7" s="28">
        <v>38.791467052336621</v>
      </c>
    </row>
    <row r="8" spans="1:5">
      <c r="A8" s="148" t="s">
        <v>43</v>
      </c>
      <c r="B8" s="3">
        <v>100</v>
      </c>
    </row>
    <row r="9" spans="1:5">
      <c r="A9" s="33"/>
      <c r="B9" s="33"/>
    </row>
    <row r="11" spans="1:5">
      <c r="A11" s="150" t="s">
        <v>142</v>
      </c>
      <c r="B11" s="150"/>
      <c r="C11" s="150"/>
      <c r="D11" s="151"/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75" zoomScaleNormal="75" workbookViewId="0">
      <selection activeCell="B43" sqref="B43"/>
    </sheetView>
  </sheetViews>
  <sheetFormatPr defaultRowHeight="12.75"/>
  <cols>
    <col min="1" max="1" width="21.83203125" style="2" customWidth="1"/>
    <col min="2" max="2" width="9.33203125" style="2"/>
    <col min="3" max="3" width="18" style="2" customWidth="1"/>
    <col min="4" max="4" width="17.5" style="2" customWidth="1"/>
    <col min="5" max="16384" width="9.33203125" style="2"/>
  </cols>
  <sheetData>
    <row r="1" spans="1:5" ht="27.75" customHeight="1">
      <c r="A1" s="390" t="s">
        <v>132</v>
      </c>
      <c r="B1" s="390"/>
      <c r="C1" s="390"/>
      <c r="D1" s="390"/>
    </row>
    <row r="2" spans="1:5">
      <c r="A2" s="367"/>
      <c r="B2" s="195"/>
      <c r="C2" s="195"/>
      <c r="D2" s="195"/>
    </row>
    <row r="3" spans="1:5">
      <c r="A3" s="195"/>
      <c r="B3" s="195"/>
      <c r="C3" s="195"/>
      <c r="D3" s="131" t="s">
        <v>129</v>
      </c>
    </row>
    <row r="4" spans="1:5">
      <c r="A4" s="138" t="s">
        <v>87</v>
      </c>
      <c r="B4" s="139" t="s">
        <v>70</v>
      </c>
      <c r="C4" s="139" t="s">
        <v>71</v>
      </c>
      <c r="D4" s="139" t="s">
        <v>76</v>
      </c>
    </row>
    <row r="6" spans="1:5">
      <c r="A6" s="4" t="s">
        <v>88</v>
      </c>
      <c r="B6" s="28">
        <v>59.290780141843967</v>
      </c>
      <c r="C6" s="28">
        <v>37.730496453900706</v>
      </c>
      <c r="D6" s="28">
        <v>97.021276595744681</v>
      </c>
      <c r="E6" s="77"/>
    </row>
    <row r="7" spans="1:5">
      <c r="A7" s="4" t="s">
        <v>89</v>
      </c>
      <c r="B7" s="28">
        <v>1</v>
      </c>
      <c r="C7" s="28">
        <v>2</v>
      </c>
      <c r="D7" s="28">
        <v>2.9787234042553195</v>
      </c>
    </row>
    <row r="8" spans="1:5">
      <c r="A8" s="154" t="s">
        <v>43</v>
      </c>
      <c r="B8" s="155">
        <v>60.283687943262407</v>
      </c>
      <c r="C8" s="155">
        <v>40</v>
      </c>
      <c r="D8" s="155">
        <v>100</v>
      </c>
    </row>
    <row r="9" spans="1:5">
      <c r="A9" s="33"/>
      <c r="B9" s="140"/>
      <c r="C9" s="140"/>
      <c r="D9" s="140"/>
    </row>
    <row r="11" spans="1:5">
      <c r="A11" s="150" t="s">
        <v>142</v>
      </c>
    </row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75" zoomScaleNormal="75" workbookViewId="0">
      <selection activeCell="B43" sqref="B43"/>
    </sheetView>
  </sheetViews>
  <sheetFormatPr defaultRowHeight="12.75"/>
  <cols>
    <col min="1" max="1" width="14" style="2" customWidth="1"/>
    <col min="2" max="2" width="12.83203125" style="2" customWidth="1"/>
    <col min="3" max="3" width="9.33203125" style="2"/>
    <col min="4" max="4" width="14.83203125" style="2" customWidth="1"/>
    <col min="5" max="16384" width="9.33203125" style="2"/>
  </cols>
  <sheetData>
    <row r="1" spans="1:6">
      <c r="A1" s="390" t="s">
        <v>155</v>
      </c>
      <c r="B1" s="390"/>
      <c r="C1" s="390"/>
      <c r="D1" s="390"/>
      <c r="E1" s="390"/>
      <c r="F1" s="390"/>
    </row>
    <row r="2" spans="1:6">
      <c r="A2" s="367"/>
      <c r="B2" s="195"/>
      <c r="C2" s="195"/>
      <c r="D2" s="195"/>
      <c r="E2" s="195"/>
      <c r="F2" s="195"/>
    </row>
    <row r="3" spans="1:6">
      <c r="A3" s="119"/>
      <c r="B3" s="119"/>
      <c r="C3" s="119"/>
      <c r="D3" s="142" t="s">
        <v>129</v>
      </c>
      <c r="E3" s="195"/>
      <c r="F3" s="195"/>
    </row>
    <row r="4" spans="1:6">
      <c r="A4" s="23" t="s">
        <v>127</v>
      </c>
      <c r="B4" s="23" t="s">
        <v>70</v>
      </c>
      <c r="C4" s="23" t="s">
        <v>71</v>
      </c>
      <c r="D4" s="23" t="s">
        <v>76</v>
      </c>
      <c r="E4" s="195"/>
      <c r="F4" s="195"/>
    </row>
    <row r="5" spans="1:6">
      <c r="A5" s="195"/>
      <c r="B5" s="195"/>
      <c r="C5" s="195"/>
      <c r="D5" s="195"/>
      <c r="E5" s="195"/>
      <c r="F5" s="195"/>
    </row>
    <row r="6" spans="1:6" s="4" customFormat="1">
      <c r="A6" s="144">
        <v>311</v>
      </c>
      <c r="B6" s="145">
        <v>53.589282143571282</v>
      </c>
      <c r="C6" s="145">
        <v>37.712457508498296</v>
      </c>
      <c r="D6" s="145">
        <v>91.301739652069585</v>
      </c>
    </row>
    <row r="7" spans="1:6" s="4" customFormat="1">
      <c r="A7" s="144">
        <v>312</v>
      </c>
      <c r="B7" s="145">
        <v>4.6390721855628874</v>
      </c>
      <c r="C7" s="145">
        <v>4.0591881623675263</v>
      </c>
      <c r="D7" s="145">
        <v>8.6982603479304146</v>
      </c>
    </row>
    <row r="8" spans="1:6" s="4" customFormat="1">
      <c r="A8" s="152" t="s">
        <v>43</v>
      </c>
      <c r="B8" s="147">
        <v>58.22835432913417</v>
      </c>
      <c r="C8" s="147">
        <v>41.771645670865823</v>
      </c>
      <c r="D8" s="147">
        <v>100</v>
      </c>
    </row>
    <row r="9" spans="1:6" s="4" customFormat="1">
      <c r="A9" s="141"/>
      <c r="B9" s="141"/>
      <c r="C9" s="141"/>
      <c r="D9" s="141"/>
    </row>
    <row r="11" spans="1:6">
      <c r="A11" s="150" t="s">
        <v>143</v>
      </c>
      <c r="B11" s="150"/>
      <c r="C11" s="150"/>
      <c r="D11" s="15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75" zoomScaleNormal="75" workbookViewId="0">
      <selection activeCell="B43" sqref="B43"/>
    </sheetView>
  </sheetViews>
  <sheetFormatPr defaultRowHeight="12.75"/>
  <cols>
    <col min="1" max="1" width="30" style="2" customWidth="1"/>
    <col min="2" max="16384" width="9.33203125" style="2"/>
  </cols>
  <sheetData>
    <row r="1" spans="1:5" ht="24.75" customHeight="1">
      <c r="A1" s="390" t="s">
        <v>146</v>
      </c>
      <c r="B1" s="390"/>
      <c r="C1" s="390"/>
      <c r="D1" s="390"/>
    </row>
    <row r="3" spans="1:5">
      <c r="D3" s="156" t="s">
        <v>129</v>
      </c>
    </row>
    <row r="4" spans="1:5">
      <c r="A4" s="128" t="s">
        <v>90</v>
      </c>
      <c r="B4" s="129" t="s">
        <v>70</v>
      </c>
      <c r="C4" s="129" t="s">
        <v>71</v>
      </c>
      <c r="D4" s="129" t="s">
        <v>74</v>
      </c>
      <c r="E4" s="22"/>
    </row>
    <row r="5" spans="1:5">
      <c r="A5" s="22"/>
      <c r="B5" s="22"/>
      <c r="C5" s="22"/>
      <c r="D5" s="22"/>
      <c r="E5" s="22"/>
    </row>
    <row r="6" spans="1:5">
      <c r="A6" s="43" t="s">
        <v>91</v>
      </c>
      <c r="B6" s="157">
        <v>33.683749452474814</v>
      </c>
      <c r="C6" s="157">
        <v>29.018834866403854</v>
      </c>
      <c r="D6" s="157">
        <v>62.702584318878671</v>
      </c>
      <c r="E6" s="22"/>
    </row>
    <row r="7" spans="1:5">
      <c r="A7" s="43" t="s">
        <v>92</v>
      </c>
      <c r="B7" s="157">
        <v>0.2190100744634253</v>
      </c>
      <c r="C7" s="157">
        <v>0.19710906701708278</v>
      </c>
      <c r="D7" s="157">
        <v>0.4161191414805081</v>
      </c>
      <c r="E7" s="22"/>
    </row>
    <row r="8" spans="1:5" s="22" customFormat="1">
      <c r="A8" s="43" t="s">
        <v>93</v>
      </c>
      <c r="B8" s="157">
        <v>4.3802014892685065E-2</v>
      </c>
      <c r="C8" s="157">
        <v>2.1901007446342532E-2</v>
      </c>
      <c r="D8" s="157">
        <v>6.5703022339027597E-2</v>
      </c>
    </row>
    <row r="9" spans="1:5">
      <c r="A9" s="43" t="s">
        <v>94</v>
      </c>
      <c r="B9" s="157">
        <v>20.192728865527815</v>
      </c>
      <c r="C9" s="157">
        <v>9.1765221200175198</v>
      </c>
      <c r="D9" s="157">
        <v>29.369250985545335</v>
      </c>
      <c r="E9" s="22"/>
    </row>
    <row r="10" spans="1:5">
      <c r="A10" s="43" t="s">
        <v>95</v>
      </c>
      <c r="B10" s="157">
        <v>4.555409548839247</v>
      </c>
      <c r="C10" s="157">
        <v>2.8909329829172141</v>
      </c>
      <c r="D10" s="157">
        <v>7.4463425317564615</v>
      </c>
      <c r="E10" s="22"/>
    </row>
    <row r="11" spans="1:5">
      <c r="A11" s="162" t="s">
        <v>43</v>
      </c>
      <c r="B11" s="204">
        <v>58.694699956197979</v>
      </c>
      <c r="C11" s="204">
        <v>41.305300043802013</v>
      </c>
      <c r="D11" s="204">
        <v>100</v>
      </c>
      <c r="E11" s="22"/>
    </row>
    <row r="12" spans="1:5">
      <c r="A12" s="33"/>
      <c r="B12" s="143"/>
      <c r="C12" s="143"/>
      <c r="D12" s="143"/>
      <c r="E12" s="22"/>
    </row>
    <row r="14" spans="1:5">
      <c r="A14" s="123" t="s">
        <v>144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75" zoomScaleNormal="75" workbookViewId="0">
      <selection activeCell="B43" sqref="B43"/>
    </sheetView>
  </sheetViews>
  <sheetFormatPr defaultRowHeight="12.75"/>
  <cols>
    <col min="1" max="1" width="32.1640625" style="2" customWidth="1"/>
    <col min="2" max="2" width="13.5" style="2" customWidth="1"/>
    <col min="3" max="3" width="11.1640625" style="2" customWidth="1"/>
    <col min="4" max="4" width="11.5" style="2" customWidth="1"/>
    <col min="5" max="16384" width="9.33203125" style="2"/>
  </cols>
  <sheetData>
    <row r="1" spans="1:4" ht="12.75" customHeight="1">
      <c r="A1" s="390" t="s">
        <v>153</v>
      </c>
      <c r="B1" s="390"/>
      <c r="C1" s="390"/>
      <c r="D1" s="390"/>
    </row>
    <row r="2" spans="1:4">
      <c r="A2" s="367"/>
      <c r="B2" s="195"/>
      <c r="C2" s="195"/>
      <c r="D2" s="195"/>
    </row>
    <row r="3" spans="1:4">
      <c r="A3" s="195"/>
      <c r="B3" s="195"/>
      <c r="C3" s="195"/>
      <c r="D3" s="161" t="s">
        <v>129</v>
      </c>
    </row>
    <row r="4" spans="1:4" ht="51">
      <c r="A4" s="138" t="s">
        <v>69</v>
      </c>
      <c r="B4" s="160" t="s">
        <v>147</v>
      </c>
      <c r="C4" s="160" t="s">
        <v>148</v>
      </c>
      <c r="D4" s="160" t="s">
        <v>149</v>
      </c>
    </row>
    <row r="6" spans="1:4">
      <c r="A6" s="27" t="s">
        <v>72</v>
      </c>
      <c r="B6" s="203">
        <v>22.758620689655174</v>
      </c>
      <c r="C6" s="203">
        <v>39.540229885057471</v>
      </c>
      <c r="D6" s="203">
        <v>62.298850574712638</v>
      </c>
    </row>
    <row r="7" spans="1:4">
      <c r="A7" s="27" t="s">
        <v>73</v>
      </c>
      <c r="B7" s="203">
        <v>30.574712643678158</v>
      </c>
      <c r="C7" s="203">
        <v>7.1264367816091951</v>
      </c>
      <c r="D7" s="203">
        <v>37.701149425287355</v>
      </c>
    </row>
    <row r="8" spans="1:4">
      <c r="A8" s="27" t="s">
        <v>43</v>
      </c>
      <c r="B8" s="203">
        <v>53.333333333333336</v>
      </c>
      <c r="C8" s="203">
        <v>46.666666666666664</v>
      </c>
      <c r="D8" s="203">
        <v>100</v>
      </c>
    </row>
    <row r="9" spans="1:4">
      <c r="A9" s="124"/>
      <c r="B9" s="124"/>
      <c r="C9" s="124"/>
      <c r="D9" s="124"/>
    </row>
    <row r="10" spans="1:4">
      <c r="B10" s="76" t="s">
        <v>150</v>
      </c>
      <c r="C10" s="76" t="s">
        <v>154</v>
      </c>
      <c r="D10" s="76" t="s">
        <v>74</v>
      </c>
    </row>
    <row r="11" spans="1:4" ht="15">
      <c r="A11" s="144" t="s">
        <v>151</v>
      </c>
      <c r="B11" s="28">
        <v>34.887218045112803</v>
      </c>
      <c r="C11" s="28">
        <v>30.526315789473685</v>
      </c>
      <c r="D11" s="28">
        <v>100</v>
      </c>
    </row>
    <row r="12" spans="1:4">
      <c r="A12" s="33"/>
      <c r="B12" s="33"/>
      <c r="C12" s="159"/>
      <c r="D12" s="33"/>
    </row>
    <row r="13" spans="1:4">
      <c r="C13" s="27"/>
    </row>
    <row r="14" spans="1:4" ht="15">
      <c r="A14" s="22" t="s">
        <v>152</v>
      </c>
      <c r="B14" s="125"/>
      <c r="C14" s="125"/>
      <c r="D14" s="125"/>
    </row>
    <row r="16" spans="1:4">
      <c r="A16" s="125" t="s">
        <v>75</v>
      </c>
    </row>
    <row r="17" spans="4:4">
      <c r="D17" s="158"/>
    </row>
  </sheetData>
  <mergeCells count="1">
    <mergeCell ref="A1:D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75" zoomScaleNormal="75" workbookViewId="0">
      <selection activeCell="B43" sqref="B43"/>
    </sheetView>
  </sheetViews>
  <sheetFormatPr defaultColWidth="13" defaultRowHeight="11.25"/>
  <cols>
    <col min="1" max="1" width="16.1640625" style="214" customWidth="1"/>
    <col min="2" max="2" width="13.1640625" style="214" bestFit="1" customWidth="1"/>
    <col min="3" max="3" width="11.5" style="214" customWidth="1"/>
    <col min="4" max="4" width="2.83203125" style="214" customWidth="1"/>
    <col min="5" max="5" width="13.1640625" style="214" bestFit="1" customWidth="1"/>
    <col min="6" max="6" width="11.5" style="214" customWidth="1"/>
    <col min="7" max="7" width="2.83203125" style="214" customWidth="1"/>
    <col min="8" max="9" width="18.33203125" style="318" bestFit="1" customWidth="1"/>
    <col min="10" max="10" width="4" style="214" customWidth="1"/>
    <col min="11" max="255" width="13" style="214"/>
    <col min="256" max="256" width="16.1640625" style="214" customWidth="1"/>
    <col min="257" max="257" width="13.1640625" style="214" bestFit="1" customWidth="1"/>
    <col min="258" max="258" width="11.5" style="214" customWidth="1"/>
    <col min="259" max="259" width="2.83203125" style="214" customWidth="1"/>
    <col min="260" max="260" width="13.1640625" style="214" bestFit="1" customWidth="1"/>
    <col min="261" max="261" width="11.5" style="214" customWidth="1"/>
    <col min="262" max="262" width="2.83203125" style="214" customWidth="1"/>
    <col min="263" max="263" width="18.33203125" style="214" bestFit="1" customWidth="1"/>
    <col min="264" max="264" width="2.83203125" style="214" customWidth="1"/>
    <col min="265" max="265" width="18.33203125" style="214" bestFit="1" customWidth="1"/>
    <col min="266" max="266" width="4" style="214" customWidth="1"/>
    <col min="267" max="511" width="13" style="214"/>
    <col min="512" max="512" width="16.1640625" style="214" customWidth="1"/>
    <col min="513" max="513" width="13.1640625" style="214" bestFit="1" customWidth="1"/>
    <col min="514" max="514" width="11.5" style="214" customWidth="1"/>
    <col min="515" max="515" width="2.83203125" style="214" customWidth="1"/>
    <col min="516" max="516" width="13.1640625" style="214" bestFit="1" customWidth="1"/>
    <col min="517" max="517" width="11.5" style="214" customWidth="1"/>
    <col min="518" max="518" width="2.83203125" style="214" customWidth="1"/>
    <col min="519" max="519" width="18.33203125" style="214" bestFit="1" customWidth="1"/>
    <col min="520" max="520" width="2.83203125" style="214" customWidth="1"/>
    <col min="521" max="521" width="18.33203125" style="214" bestFit="1" customWidth="1"/>
    <col min="522" max="522" width="4" style="214" customWidth="1"/>
    <col min="523" max="767" width="13" style="214"/>
    <col min="768" max="768" width="16.1640625" style="214" customWidth="1"/>
    <col min="769" max="769" width="13.1640625" style="214" bestFit="1" customWidth="1"/>
    <col min="770" max="770" width="11.5" style="214" customWidth="1"/>
    <col min="771" max="771" width="2.83203125" style="214" customWidth="1"/>
    <col min="772" max="772" width="13.1640625" style="214" bestFit="1" customWidth="1"/>
    <col min="773" max="773" width="11.5" style="214" customWidth="1"/>
    <col min="774" max="774" width="2.83203125" style="214" customWidth="1"/>
    <col min="775" max="775" width="18.33203125" style="214" bestFit="1" customWidth="1"/>
    <col min="776" max="776" width="2.83203125" style="214" customWidth="1"/>
    <col min="777" max="777" width="18.33203125" style="214" bestFit="1" customWidth="1"/>
    <col min="778" max="778" width="4" style="214" customWidth="1"/>
    <col min="779" max="1023" width="13" style="214"/>
    <col min="1024" max="1024" width="16.1640625" style="214" customWidth="1"/>
    <col min="1025" max="1025" width="13.1640625" style="214" bestFit="1" customWidth="1"/>
    <col min="1026" max="1026" width="11.5" style="214" customWidth="1"/>
    <col min="1027" max="1027" width="2.83203125" style="214" customWidth="1"/>
    <col min="1028" max="1028" width="13.1640625" style="214" bestFit="1" customWidth="1"/>
    <col min="1029" max="1029" width="11.5" style="214" customWidth="1"/>
    <col min="1030" max="1030" width="2.83203125" style="214" customWidth="1"/>
    <col min="1031" max="1031" width="18.33203125" style="214" bestFit="1" customWidth="1"/>
    <col min="1032" max="1032" width="2.83203125" style="214" customWidth="1"/>
    <col min="1033" max="1033" width="18.33203125" style="214" bestFit="1" customWidth="1"/>
    <col min="1034" max="1034" width="4" style="214" customWidth="1"/>
    <col min="1035" max="1279" width="13" style="214"/>
    <col min="1280" max="1280" width="16.1640625" style="214" customWidth="1"/>
    <col min="1281" max="1281" width="13.1640625" style="214" bestFit="1" customWidth="1"/>
    <col min="1282" max="1282" width="11.5" style="214" customWidth="1"/>
    <col min="1283" max="1283" width="2.83203125" style="214" customWidth="1"/>
    <col min="1284" max="1284" width="13.1640625" style="214" bestFit="1" customWidth="1"/>
    <col min="1285" max="1285" width="11.5" style="214" customWidth="1"/>
    <col min="1286" max="1286" width="2.83203125" style="214" customWidth="1"/>
    <col min="1287" max="1287" width="18.33203125" style="214" bestFit="1" customWidth="1"/>
    <col min="1288" max="1288" width="2.83203125" style="214" customWidth="1"/>
    <col min="1289" max="1289" width="18.33203125" style="214" bestFit="1" customWidth="1"/>
    <col min="1290" max="1290" width="4" style="214" customWidth="1"/>
    <col min="1291" max="1535" width="13" style="214"/>
    <col min="1536" max="1536" width="16.1640625" style="214" customWidth="1"/>
    <col min="1537" max="1537" width="13.1640625" style="214" bestFit="1" customWidth="1"/>
    <col min="1538" max="1538" width="11.5" style="214" customWidth="1"/>
    <col min="1539" max="1539" width="2.83203125" style="214" customWidth="1"/>
    <col min="1540" max="1540" width="13.1640625" style="214" bestFit="1" customWidth="1"/>
    <col min="1541" max="1541" width="11.5" style="214" customWidth="1"/>
    <col min="1542" max="1542" width="2.83203125" style="214" customWidth="1"/>
    <col min="1543" max="1543" width="18.33203125" style="214" bestFit="1" customWidth="1"/>
    <col min="1544" max="1544" width="2.83203125" style="214" customWidth="1"/>
    <col min="1545" max="1545" width="18.33203125" style="214" bestFit="1" customWidth="1"/>
    <col min="1546" max="1546" width="4" style="214" customWidth="1"/>
    <col min="1547" max="1791" width="13" style="214"/>
    <col min="1792" max="1792" width="16.1640625" style="214" customWidth="1"/>
    <col min="1793" max="1793" width="13.1640625" style="214" bestFit="1" customWidth="1"/>
    <col min="1794" max="1794" width="11.5" style="214" customWidth="1"/>
    <col min="1795" max="1795" width="2.83203125" style="214" customWidth="1"/>
    <col min="1796" max="1796" width="13.1640625" style="214" bestFit="1" customWidth="1"/>
    <col min="1797" max="1797" width="11.5" style="214" customWidth="1"/>
    <col min="1798" max="1798" width="2.83203125" style="214" customWidth="1"/>
    <col min="1799" max="1799" width="18.33203125" style="214" bestFit="1" customWidth="1"/>
    <col min="1800" max="1800" width="2.83203125" style="214" customWidth="1"/>
    <col min="1801" max="1801" width="18.33203125" style="214" bestFit="1" customWidth="1"/>
    <col min="1802" max="1802" width="4" style="214" customWidth="1"/>
    <col min="1803" max="2047" width="13" style="214"/>
    <col min="2048" max="2048" width="16.1640625" style="214" customWidth="1"/>
    <col min="2049" max="2049" width="13.1640625" style="214" bestFit="1" customWidth="1"/>
    <col min="2050" max="2050" width="11.5" style="214" customWidth="1"/>
    <col min="2051" max="2051" width="2.83203125" style="214" customWidth="1"/>
    <col min="2052" max="2052" width="13.1640625" style="214" bestFit="1" customWidth="1"/>
    <col min="2053" max="2053" width="11.5" style="214" customWidth="1"/>
    <col min="2054" max="2054" width="2.83203125" style="214" customWidth="1"/>
    <col min="2055" max="2055" width="18.33203125" style="214" bestFit="1" customWidth="1"/>
    <col min="2056" max="2056" width="2.83203125" style="214" customWidth="1"/>
    <col min="2057" max="2057" width="18.33203125" style="214" bestFit="1" customWidth="1"/>
    <col min="2058" max="2058" width="4" style="214" customWidth="1"/>
    <col min="2059" max="2303" width="13" style="214"/>
    <col min="2304" max="2304" width="16.1640625" style="214" customWidth="1"/>
    <col min="2305" max="2305" width="13.1640625" style="214" bestFit="1" customWidth="1"/>
    <col min="2306" max="2306" width="11.5" style="214" customWidth="1"/>
    <col min="2307" max="2307" width="2.83203125" style="214" customWidth="1"/>
    <col min="2308" max="2308" width="13.1640625" style="214" bestFit="1" customWidth="1"/>
    <col min="2309" max="2309" width="11.5" style="214" customWidth="1"/>
    <col min="2310" max="2310" width="2.83203125" style="214" customWidth="1"/>
    <col min="2311" max="2311" width="18.33203125" style="214" bestFit="1" customWidth="1"/>
    <col min="2312" max="2312" width="2.83203125" style="214" customWidth="1"/>
    <col min="2313" max="2313" width="18.33203125" style="214" bestFit="1" customWidth="1"/>
    <col min="2314" max="2314" width="4" style="214" customWidth="1"/>
    <col min="2315" max="2559" width="13" style="214"/>
    <col min="2560" max="2560" width="16.1640625" style="214" customWidth="1"/>
    <col min="2561" max="2561" width="13.1640625" style="214" bestFit="1" customWidth="1"/>
    <col min="2562" max="2562" width="11.5" style="214" customWidth="1"/>
    <col min="2563" max="2563" width="2.83203125" style="214" customWidth="1"/>
    <col min="2564" max="2564" width="13.1640625" style="214" bestFit="1" customWidth="1"/>
    <col min="2565" max="2565" width="11.5" style="214" customWidth="1"/>
    <col min="2566" max="2566" width="2.83203125" style="214" customWidth="1"/>
    <col min="2567" max="2567" width="18.33203125" style="214" bestFit="1" customWidth="1"/>
    <col min="2568" max="2568" width="2.83203125" style="214" customWidth="1"/>
    <col min="2569" max="2569" width="18.33203125" style="214" bestFit="1" customWidth="1"/>
    <col min="2570" max="2570" width="4" style="214" customWidth="1"/>
    <col min="2571" max="2815" width="13" style="214"/>
    <col min="2816" max="2816" width="16.1640625" style="214" customWidth="1"/>
    <col min="2817" max="2817" width="13.1640625" style="214" bestFit="1" customWidth="1"/>
    <col min="2818" max="2818" width="11.5" style="214" customWidth="1"/>
    <col min="2819" max="2819" width="2.83203125" style="214" customWidth="1"/>
    <col min="2820" max="2820" width="13.1640625" style="214" bestFit="1" customWidth="1"/>
    <col min="2821" max="2821" width="11.5" style="214" customWidth="1"/>
    <col min="2822" max="2822" width="2.83203125" style="214" customWidth="1"/>
    <col min="2823" max="2823" width="18.33203125" style="214" bestFit="1" customWidth="1"/>
    <col min="2824" max="2824" width="2.83203125" style="214" customWidth="1"/>
    <col min="2825" max="2825" width="18.33203125" style="214" bestFit="1" customWidth="1"/>
    <col min="2826" max="2826" width="4" style="214" customWidth="1"/>
    <col min="2827" max="3071" width="13" style="214"/>
    <col min="3072" max="3072" width="16.1640625" style="214" customWidth="1"/>
    <col min="3073" max="3073" width="13.1640625" style="214" bestFit="1" customWidth="1"/>
    <col min="3074" max="3074" width="11.5" style="214" customWidth="1"/>
    <col min="3075" max="3075" width="2.83203125" style="214" customWidth="1"/>
    <col min="3076" max="3076" width="13.1640625" style="214" bestFit="1" customWidth="1"/>
    <col min="3077" max="3077" width="11.5" style="214" customWidth="1"/>
    <col min="3078" max="3078" width="2.83203125" style="214" customWidth="1"/>
    <col min="3079" max="3079" width="18.33203125" style="214" bestFit="1" customWidth="1"/>
    <col min="3080" max="3080" width="2.83203125" style="214" customWidth="1"/>
    <col min="3081" max="3081" width="18.33203125" style="214" bestFit="1" customWidth="1"/>
    <col min="3082" max="3082" width="4" style="214" customWidth="1"/>
    <col min="3083" max="3327" width="13" style="214"/>
    <col min="3328" max="3328" width="16.1640625" style="214" customWidth="1"/>
    <col min="3329" max="3329" width="13.1640625" style="214" bestFit="1" customWidth="1"/>
    <col min="3330" max="3330" width="11.5" style="214" customWidth="1"/>
    <col min="3331" max="3331" width="2.83203125" style="214" customWidth="1"/>
    <col min="3332" max="3332" width="13.1640625" style="214" bestFit="1" customWidth="1"/>
    <col min="3333" max="3333" width="11.5" style="214" customWidth="1"/>
    <col min="3334" max="3334" width="2.83203125" style="214" customWidth="1"/>
    <col min="3335" max="3335" width="18.33203125" style="214" bestFit="1" customWidth="1"/>
    <col min="3336" max="3336" width="2.83203125" style="214" customWidth="1"/>
    <col min="3337" max="3337" width="18.33203125" style="214" bestFit="1" customWidth="1"/>
    <col min="3338" max="3338" width="4" style="214" customWidth="1"/>
    <col min="3339" max="3583" width="13" style="214"/>
    <col min="3584" max="3584" width="16.1640625" style="214" customWidth="1"/>
    <col min="3585" max="3585" width="13.1640625" style="214" bestFit="1" customWidth="1"/>
    <col min="3586" max="3586" width="11.5" style="214" customWidth="1"/>
    <col min="3587" max="3587" width="2.83203125" style="214" customWidth="1"/>
    <col min="3588" max="3588" width="13.1640625" style="214" bestFit="1" customWidth="1"/>
    <col min="3589" max="3589" width="11.5" style="214" customWidth="1"/>
    <col min="3590" max="3590" width="2.83203125" style="214" customWidth="1"/>
    <col min="3591" max="3591" width="18.33203125" style="214" bestFit="1" customWidth="1"/>
    <col min="3592" max="3592" width="2.83203125" style="214" customWidth="1"/>
    <col min="3593" max="3593" width="18.33203125" style="214" bestFit="1" customWidth="1"/>
    <col min="3594" max="3594" width="4" style="214" customWidth="1"/>
    <col min="3595" max="3839" width="13" style="214"/>
    <col min="3840" max="3840" width="16.1640625" style="214" customWidth="1"/>
    <col min="3841" max="3841" width="13.1640625" style="214" bestFit="1" customWidth="1"/>
    <col min="3842" max="3842" width="11.5" style="214" customWidth="1"/>
    <col min="3843" max="3843" width="2.83203125" style="214" customWidth="1"/>
    <col min="3844" max="3844" width="13.1640625" style="214" bestFit="1" customWidth="1"/>
    <col min="3845" max="3845" width="11.5" style="214" customWidth="1"/>
    <col min="3846" max="3846" width="2.83203125" style="214" customWidth="1"/>
    <col min="3847" max="3847" width="18.33203125" style="214" bestFit="1" customWidth="1"/>
    <col min="3848" max="3848" width="2.83203125" style="214" customWidth="1"/>
    <col min="3849" max="3849" width="18.33203125" style="214" bestFit="1" customWidth="1"/>
    <col min="3850" max="3850" width="4" style="214" customWidth="1"/>
    <col min="3851" max="4095" width="13" style="214"/>
    <col min="4096" max="4096" width="16.1640625" style="214" customWidth="1"/>
    <col min="4097" max="4097" width="13.1640625" style="214" bestFit="1" customWidth="1"/>
    <col min="4098" max="4098" width="11.5" style="214" customWidth="1"/>
    <col min="4099" max="4099" width="2.83203125" style="214" customWidth="1"/>
    <col min="4100" max="4100" width="13.1640625" style="214" bestFit="1" customWidth="1"/>
    <col min="4101" max="4101" width="11.5" style="214" customWidth="1"/>
    <col min="4102" max="4102" width="2.83203125" style="214" customWidth="1"/>
    <col min="4103" max="4103" width="18.33203125" style="214" bestFit="1" customWidth="1"/>
    <col min="4104" max="4104" width="2.83203125" style="214" customWidth="1"/>
    <col min="4105" max="4105" width="18.33203125" style="214" bestFit="1" customWidth="1"/>
    <col min="4106" max="4106" width="4" style="214" customWidth="1"/>
    <col min="4107" max="4351" width="13" style="214"/>
    <col min="4352" max="4352" width="16.1640625" style="214" customWidth="1"/>
    <col min="4353" max="4353" width="13.1640625" style="214" bestFit="1" customWidth="1"/>
    <col min="4354" max="4354" width="11.5" style="214" customWidth="1"/>
    <col min="4355" max="4355" width="2.83203125" style="214" customWidth="1"/>
    <col min="4356" max="4356" width="13.1640625" style="214" bestFit="1" customWidth="1"/>
    <col min="4357" max="4357" width="11.5" style="214" customWidth="1"/>
    <col min="4358" max="4358" width="2.83203125" style="214" customWidth="1"/>
    <col min="4359" max="4359" width="18.33203125" style="214" bestFit="1" customWidth="1"/>
    <col min="4360" max="4360" width="2.83203125" style="214" customWidth="1"/>
    <col min="4361" max="4361" width="18.33203125" style="214" bestFit="1" customWidth="1"/>
    <col min="4362" max="4362" width="4" style="214" customWidth="1"/>
    <col min="4363" max="4607" width="13" style="214"/>
    <col min="4608" max="4608" width="16.1640625" style="214" customWidth="1"/>
    <col min="4609" max="4609" width="13.1640625" style="214" bestFit="1" customWidth="1"/>
    <col min="4610" max="4610" width="11.5" style="214" customWidth="1"/>
    <col min="4611" max="4611" width="2.83203125" style="214" customWidth="1"/>
    <col min="4612" max="4612" width="13.1640625" style="214" bestFit="1" customWidth="1"/>
    <col min="4613" max="4613" width="11.5" style="214" customWidth="1"/>
    <col min="4614" max="4614" width="2.83203125" style="214" customWidth="1"/>
    <col min="4615" max="4615" width="18.33203125" style="214" bestFit="1" customWidth="1"/>
    <col min="4616" max="4616" width="2.83203125" style="214" customWidth="1"/>
    <col min="4617" max="4617" width="18.33203125" style="214" bestFit="1" customWidth="1"/>
    <col min="4618" max="4618" width="4" style="214" customWidth="1"/>
    <col min="4619" max="4863" width="13" style="214"/>
    <col min="4864" max="4864" width="16.1640625" style="214" customWidth="1"/>
    <col min="4865" max="4865" width="13.1640625" style="214" bestFit="1" customWidth="1"/>
    <col min="4866" max="4866" width="11.5" style="214" customWidth="1"/>
    <col min="4867" max="4867" width="2.83203125" style="214" customWidth="1"/>
    <col min="4868" max="4868" width="13.1640625" style="214" bestFit="1" customWidth="1"/>
    <col min="4869" max="4869" width="11.5" style="214" customWidth="1"/>
    <col min="4870" max="4870" width="2.83203125" style="214" customWidth="1"/>
    <col min="4871" max="4871" width="18.33203125" style="214" bestFit="1" customWidth="1"/>
    <col min="4872" max="4872" width="2.83203125" style="214" customWidth="1"/>
    <col min="4873" max="4873" width="18.33203125" style="214" bestFit="1" customWidth="1"/>
    <col min="4874" max="4874" width="4" style="214" customWidth="1"/>
    <col min="4875" max="5119" width="13" style="214"/>
    <col min="5120" max="5120" width="16.1640625" style="214" customWidth="1"/>
    <col min="5121" max="5121" width="13.1640625" style="214" bestFit="1" customWidth="1"/>
    <col min="5122" max="5122" width="11.5" style="214" customWidth="1"/>
    <col min="5123" max="5123" width="2.83203125" style="214" customWidth="1"/>
    <col min="5124" max="5124" width="13.1640625" style="214" bestFit="1" customWidth="1"/>
    <col min="5125" max="5125" width="11.5" style="214" customWidth="1"/>
    <col min="5126" max="5126" width="2.83203125" style="214" customWidth="1"/>
    <col min="5127" max="5127" width="18.33203125" style="214" bestFit="1" customWidth="1"/>
    <col min="5128" max="5128" width="2.83203125" style="214" customWidth="1"/>
    <col min="5129" max="5129" width="18.33203125" style="214" bestFit="1" customWidth="1"/>
    <col min="5130" max="5130" width="4" style="214" customWidth="1"/>
    <col min="5131" max="5375" width="13" style="214"/>
    <col min="5376" max="5376" width="16.1640625" style="214" customWidth="1"/>
    <col min="5377" max="5377" width="13.1640625" style="214" bestFit="1" customWidth="1"/>
    <col min="5378" max="5378" width="11.5" style="214" customWidth="1"/>
    <col min="5379" max="5379" width="2.83203125" style="214" customWidth="1"/>
    <col min="5380" max="5380" width="13.1640625" style="214" bestFit="1" customWidth="1"/>
    <col min="5381" max="5381" width="11.5" style="214" customWidth="1"/>
    <col min="5382" max="5382" width="2.83203125" style="214" customWidth="1"/>
    <col min="5383" max="5383" width="18.33203125" style="214" bestFit="1" customWidth="1"/>
    <col min="5384" max="5384" width="2.83203125" style="214" customWidth="1"/>
    <col min="5385" max="5385" width="18.33203125" style="214" bestFit="1" customWidth="1"/>
    <col min="5386" max="5386" width="4" style="214" customWidth="1"/>
    <col min="5387" max="5631" width="13" style="214"/>
    <col min="5632" max="5632" width="16.1640625" style="214" customWidth="1"/>
    <col min="5633" max="5633" width="13.1640625" style="214" bestFit="1" customWidth="1"/>
    <col min="5634" max="5634" width="11.5" style="214" customWidth="1"/>
    <col min="5635" max="5635" width="2.83203125" style="214" customWidth="1"/>
    <col min="5636" max="5636" width="13.1640625" style="214" bestFit="1" customWidth="1"/>
    <col min="5637" max="5637" width="11.5" style="214" customWidth="1"/>
    <col min="5638" max="5638" width="2.83203125" style="214" customWidth="1"/>
    <col min="5639" max="5639" width="18.33203125" style="214" bestFit="1" customWidth="1"/>
    <col min="5640" max="5640" width="2.83203125" style="214" customWidth="1"/>
    <col min="5641" max="5641" width="18.33203125" style="214" bestFit="1" customWidth="1"/>
    <col min="5642" max="5642" width="4" style="214" customWidth="1"/>
    <col min="5643" max="5887" width="13" style="214"/>
    <col min="5888" max="5888" width="16.1640625" style="214" customWidth="1"/>
    <col min="5889" max="5889" width="13.1640625" style="214" bestFit="1" customWidth="1"/>
    <col min="5890" max="5890" width="11.5" style="214" customWidth="1"/>
    <col min="5891" max="5891" width="2.83203125" style="214" customWidth="1"/>
    <col min="5892" max="5892" width="13.1640625" style="214" bestFit="1" customWidth="1"/>
    <col min="5893" max="5893" width="11.5" style="214" customWidth="1"/>
    <col min="5894" max="5894" width="2.83203125" style="214" customWidth="1"/>
    <col min="5895" max="5895" width="18.33203125" style="214" bestFit="1" customWidth="1"/>
    <col min="5896" max="5896" width="2.83203125" style="214" customWidth="1"/>
    <col min="5897" max="5897" width="18.33203125" style="214" bestFit="1" customWidth="1"/>
    <col min="5898" max="5898" width="4" style="214" customWidth="1"/>
    <col min="5899" max="6143" width="13" style="214"/>
    <col min="6144" max="6144" width="16.1640625" style="214" customWidth="1"/>
    <col min="6145" max="6145" width="13.1640625" style="214" bestFit="1" customWidth="1"/>
    <col min="6146" max="6146" width="11.5" style="214" customWidth="1"/>
    <col min="6147" max="6147" width="2.83203125" style="214" customWidth="1"/>
    <col min="6148" max="6148" width="13.1640625" style="214" bestFit="1" customWidth="1"/>
    <col min="6149" max="6149" width="11.5" style="214" customWidth="1"/>
    <col min="6150" max="6150" width="2.83203125" style="214" customWidth="1"/>
    <col min="6151" max="6151" width="18.33203125" style="214" bestFit="1" customWidth="1"/>
    <col min="6152" max="6152" width="2.83203125" style="214" customWidth="1"/>
    <col min="6153" max="6153" width="18.33203125" style="214" bestFit="1" customWidth="1"/>
    <col min="6154" max="6154" width="4" style="214" customWidth="1"/>
    <col min="6155" max="6399" width="13" style="214"/>
    <col min="6400" max="6400" width="16.1640625" style="214" customWidth="1"/>
    <col min="6401" max="6401" width="13.1640625" style="214" bestFit="1" customWidth="1"/>
    <col min="6402" max="6402" width="11.5" style="214" customWidth="1"/>
    <col min="6403" max="6403" width="2.83203125" style="214" customWidth="1"/>
    <col min="6404" max="6404" width="13.1640625" style="214" bestFit="1" customWidth="1"/>
    <col min="6405" max="6405" width="11.5" style="214" customWidth="1"/>
    <col min="6406" max="6406" width="2.83203125" style="214" customWidth="1"/>
    <col min="6407" max="6407" width="18.33203125" style="214" bestFit="1" customWidth="1"/>
    <col min="6408" max="6408" width="2.83203125" style="214" customWidth="1"/>
    <col min="6409" max="6409" width="18.33203125" style="214" bestFit="1" customWidth="1"/>
    <col min="6410" max="6410" width="4" style="214" customWidth="1"/>
    <col min="6411" max="6655" width="13" style="214"/>
    <col min="6656" max="6656" width="16.1640625" style="214" customWidth="1"/>
    <col min="6657" max="6657" width="13.1640625" style="214" bestFit="1" customWidth="1"/>
    <col min="6658" max="6658" width="11.5" style="214" customWidth="1"/>
    <col min="6659" max="6659" width="2.83203125" style="214" customWidth="1"/>
    <col min="6660" max="6660" width="13.1640625" style="214" bestFit="1" customWidth="1"/>
    <col min="6661" max="6661" width="11.5" style="214" customWidth="1"/>
    <col min="6662" max="6662" width="2.83203125" style="214" customWidth="1"/>
    <col min="6663" max="6663" width="18.33203125" style="214" bestFit="1" customWidth="1"/>
    <col min="6664" max="6664" width="2.83203125" style="214" customWidth="1"/>
    <col min="6665" max="6665" width="18.33203125" style="214" bestFit="1" customWidth="1"/>
    <col min="6666" max="6666" width="4" style="214" customWidth="1"/>
    <col min="6667" max="6911" width="13" style="214"/>
    <col min="6912" max="6912" width="16.1640625" style="214" customWidth="1"/>
    <col min="6913" max="6913" width="13.1640625" style="214" bestFit="1" customWidth="1"/>
    <col min="6914" max="6914" width="11.5" style="214" customWidth="1"/>
    <col min="6915" max="6915" width="2.83203125" style="214" customWidth="1"/>
    <col min="6916" max="6916" width="13.1640625" style="214" bestFit="1" customWidth="1"/>
    <col min="6917" max="6917" width="11.5" style="214" customWidth="1"/>
    <col min="6918" max="6918" width="2.83203125" style="214" customWidth="1"/>
    <col min="6919" max="6919" width="18.33203125" style="214" bestFit="1" customWidth="1"/>
    <col min="6920" max="6920" width="2.83203125" style="214" customWidth="1"/>
    <col min="6921" max="6921" width="18.33203125" style="214" bestFit="1" customWidth="1"/>
    <col min="6922" max="6922" width="4" style="214" customWidth="1"/>
    <col min="6923" max="7167" width="13" style="214"/>
    <col min="7168" max="7168" width="16.1640625" style="214" customWidth="1"/>
    <col min="7169" max="7169" width="13.1640625" style="214" bestFit="1" customWidth="1"/>
    <col min="7170" max="7170" width="11.5" style="214" customWidth="1"/>
    <col min="7171" max="7171" width="2.83203125" style="214" customWidth="1"/>
    <col min="7172" max="7172" width="13.1640625" style="214" bestFit="1" customWidth="1"/>
    <col min="7173" max="7173" width="11.5" style="214" customWidth="1"/>
    <col min="7174" max="7174" width="2.83203125" style="214" customWidth="1"/>
    <col min="7175" max="7175" width="18.33203125" style="214" bestFit="1" customWidth="1"/>
    <col min="7176" max="7176" width="2.83203125" style="214" customWidth="1"/>
    <col min="7177" max="7177" width="18.33203125" style="214" bestFit="1" customWidth="1"/>
    <col min="7178" max="7178" width="4" style="214" customWidth="1"/>
    <col min="7179" max="7423" width="13" style="214"/>
    <col min="7424" max="7424" width="16.1640625" style="214" customWidth="1"/>
    <col min="7425" max="7425" width="13.1640625" style="214" bestFit="1" customWidth="1"/>
    <col min="7426" max="7426" width="11.5" style="214" customWidth="1"/>
    <col min="7427" max="7427" width="2.83203125" style="214" customWidth="1"/>
    <col min="7428" max="7428" width="13.1640625" style="214" bestFit="1" customWidth="1"/>
    <col min="7429" max="7429" width="11.5" style="214" customWidth="1"/>
    <col min="7430" max="7430" width="2.83203125" style="214" customWidth="1"/>
    <col min="7431" max="7431" width="18.33203125" style="214" bestFit="1" customWidth="1"/>
    <col min="7432" max="7432" width="2.83203125" style="214" customWidth="1"/>
    <col min="7433" max="7433" width="18.33203125" style="214" bestFit="1" customWidth="1"/>
    <col min="7434" max="7434" width="4" style="214" customWidth="1"/>
    <col min="7435" max="7679" width="13" style="214"/>
    <col min="7680" max="7680" width="16.1640625" style="214" customWidth="1"/>
    <col min="7681" max="7681" width="13.1640625" style="214" bestFit="1" customWidth="1"/>
    <col min="7682" max="7682" width="11.5" style="214" customWidth="1"/>
    <col min="7683" max="7683" width="2.83203125" style="214" customWidth="1"/>
    <col min="7684" max="7684" width="13.1640625" style="214" bestFit="1" customWidth="1"/>
    <col min="7685" max="7685" width="11.5" style="214" customWidth="1"/>
    <col min="7686" max="7686" width="2.83203125" style="214" customWidth="1"/>
    <col min="7687" max="7687" width="18.33203125" style="214" bestFit="1" customWidth="1"/>
    <col min="7688" max="7688" width="2.83203125" style="214" customWidth="1"/>
    <col min="7689" max="7689" width="18.33203125" style="214" bestFit="1" customWidth="1"/>
    <col min="7690" max="7690" width="4" style="214" customWidth="1"/>
    <col min="7691" max="7935" width="13" style="214"/>
    <col min="7936" max="7936" width="16.1640625" style="214" customWidth="1"/>
    <col min="7937" max="7937" width="13.1640625" style="214" bestFit="1" customWidth="1"/>
    <col min="7938" max="7938" width="11.5" style="214" customWidth="1"/>
    <col min="7939" max="7939" width="2.83203125" style="214" customWidth="1"/>
    <col min="7940" max="7940" width="13.1640625" style="214" bestFit="1" customWidth="1"/>
    <col min="7941" max="7941" width="11.5" style="214" customWidth="1"/>
    <col min="7942" max="7942" width="2.83203125" style="214" customWidth="1"/>
    <col min="7943" max="7943" width="18.33203125" style="214" bestFit="1" customWidth="1"/>
    <col min="7944" max="7944" width="2.83203125" style="214" customWidth="1"/>
    <col min="7945" max="7945" width="18.33203125" style="214" bestFit="1" customWidth="1"/>
    <col min="7946" max="7946" width="4" style="214" customWidth="1"/>
    <col min="7947" max="8191" width="13" style="214"/>
    <col min="8192" max="8192" width="16.1640625" style="214" customWidth="1"/>
    <col min="8193" max="8193" width="13.1640625" style="214" bestFit="1" customWidth="1"/>
    <col min="8194" max="8194" width="11.5" style="214" customWidth="1"/>
    <col min="8195" max="8195" width="2.83203125" style="214" customWidth="1"/>
    <col min="8196" max="8196" width="13.1640625" style="214" bestFit="1" customWidth="1"/>
    <col min="8197" max="8197" width="11.5" style="214" customWidth="1"/>
    <col min="8198" max="8198" width="2.83203125" style="214" customWidth="1"/>
    <col min="8199" max="8199" width="18.33203125" style="214" bestFit="1" customWidth="1"/>
    <col min="8200" max="8200" width="2.83203125" style="214" customWidth="1"/>
    <col min="8201" max="8201" width="18.33203125" style="214" bestFit="1" customWidth="1"/>
    <col min="8202" max="8202" width="4" style="214" customWidth="1"/>
    <col min="8203" max="8447" width="13" style="214"/>
    <col min="8448" max="8448" width="16.1640625" style="214" customWidth="1"/>
    <col min="8449" max="8449" width="13.1640625" style="214" bestFit="1" customWidth="1"/>
    <col min="8450" max="8450" width="11.5" style="214" customWidth="1"/>
    <col min="8451" max="8451" width="2.83203125" style="214" customWidth="1"/>
    <col min="8452" max="8452" width="13.1640625" style="214" bestFit="1" customWidth="1"/>
    <col min="8453" max="8453" width="11.5" style="214" customWidth="1"/>
    <col min="8454" max="8454" width="2.83203125" style="214" customWidth="1"/>
    <col min="8455" max="8455" width="18.33203125" style="214" bestFit="1" customWidth="1"/>
    <col min="8456" max="8456" width="2.83203125" style="214" customWidth="1"/>
    <col min="8457" max="8457" width="18.33203125" style="214" bestFit="1" customWidth="1"/>
    <col min="8458" max="8458" width="4" style="214" customWidth="1"/>
    <col min="8459" max="8703" width="13" style="214"/>
    <col min="8704" max="8704" width="16.1640625" style="214" customWidth="1"/>
    <col min="8705" max="8705" width="13.1640625" style="214" bestFit="1" customWidth="1"/>
    <col min="8706" max="8706" width="11.5" style="214" customWidth="1"/>
    <col min="8707" max="8707" width="2.83203125" style="214" customWidth="1"/>
    <col min="8708" max="8708" width="13.1640625" style="214" bestFit="1" customWidth="1"/>
    <col min="8709" max="8709" width="11.5" style="214" customWidth="1"/>
    <col min="8710" max="8710" width="2.83203125" style="214" customWidth="1"/>
    <col min="8711" max="8711" width="18.33203125" style="214" bestFit="1" customWidth="1"/>
    <col min="8712" max="8712" width="2.83203125" style="214" customWidth="1"/>
    <col min="8713" max="8713" width="18.33203125" style="214" bestFit="1" customWidth="1"/>
    <col min="8714" max="8714" width="4" style="214" customWidth="1"/>
    <col min="8715" max="8959" width="13" style="214"/>
    <col min="8960" max="8960" width="16.1640625" style="214" customWidth="1"/>
    <col min="8961" max="8961" width="13.1640625" style="214" bestFit="1" customWidth="1"/>
    <col min="8962" max="8962" width="11.5" style="214" customWidth="1"/>
    <col min="8963" max="8963" width="2.83203125" style="214" customWidth="1"/>
    <col min="8964" max="8964" width="13.1640625" style="214" bestFit="1" customWidth="1"/>
    <col min="8965" max="8965" width="11.5" style="214" customWidth="1"/>
    <col min="8966" max="8966" width="2.83203125" style="214" customWidth="1"/>
    <col min="8967" max="8967" width="18.33203125" style="214" bestFit="1" customWidth="1"/>
    <col min="8968" max="8968" width="2.83203125" style="214" customWidth="1"/>
    <col min="8969" max="8969" width="18.33203125" style="214" bestFit="1" customWidth="1"/>
    <col min="8970" max="8970" width="4" style="214" customWidth="1"/>
    <col min="8971" max="9215" width="13" style="214"/>
    <col min="9216" max="9216" width="16.1640625" style="214" customWidth="1"/>
    <col min="9217" max="9217" width="13.1640625" style="214" bestFit="1" customWidth="1"/>
    <col min="9218" max="9218" width="11.5" style="214" customWidth="1"/>
    <col min="9219" max="9219" width="2.83203125" style="214" customWidth="1"/>
    <col min="9220" max="9220" width="13.1640625" style="214" bestFit="1" customWidth="1"/>
    <col min="9221" max="9221" width="11.5" style="214" customWidth="1"/>
    <col min="9222" max="9222" width="2.83203125" style="214" customWidth="1"/>
    <col min="9223" max="9223" width="18.33203125" style="214" bestFit="1" customWidth="1"/>
    <col min="9224" max="9224" width="2.83203125" style="214" customWidth="1"/>
    <col min="9225" max="9225" width="18.33203125" style="214" bestFit="1" customWidth="1"/>
    <col min="9226" max="9226" width="4" style="214" customWidth="1"/>
    <col min="9227" max="9471" width="13" style="214"/>
    <col min="9472" max="9472" width="16.1640625" style="214" customWidth="1"/>
    <col min="9473" max="9473" width="13.1640625" style="214" bestFit="1" customWidth="1"/>
    <col min="9474" max="9474" width="11.5" style="214" customWidth="1"/>
    <col min="9475" max="9475" width="2.83203125" style="214" customWidth="1"/>
    <col min="9476" max="9476" width="13.1640625" style="214" bestFit="1" customWidth="1"/>
    <col min="9477" max="9477" width="11.5" style="214" customWidth="1"/>
    <col min="9478" max="9478" width="2.83203125" style="214" customWidth="1"/>
    <col min="9479" max="9479" width="18.33203125" style="214" bestFit="1" customWidth="1"/>
    <col min="9480" max="9480" width="2.83203125" style="214" customWidth="1"/>
    <col min="9481" max="9481" width="18.33203125" style="214" bestFit="1" customWidth="1"/>
    <col min="9482" max="9482" width="4" style="214" customWidth="1"/>
    <col min="9483" max="9727" width="13" style="214"/>
    <col min="9728" max="9728" width="16.1640625" style="214" customWidth="1"/>
    <col min="9729" max="9729" width="13.1640625" style="214" bestFit="1" customWidth="1"/>
    <col min="9730" max="9730" width="11.5" style="214" customWidth="1"/>
    <col min="9731" max="9731" width="2.83203125" style="214" customWidth="1"/>
    <col min="9732" max="9732" width="13.1640625" style="214" bestFit="1" customWidth="1"/>
    <col min="9733" max="9733" width="11.5" style="214" customWidth="1"/>
    <col min="9734" max="9734" width="2.83203125" style="214" customWidth="1"/>
    <col min="9735" max="9735" width="18.33203125" style="214" bestFit="1" customWidth="1"/>
    <col min="9736" max="9736" width="2.83203125" style="214" customWidth="1"/>
    <col min="9737" max="9737" width="18.33203125" style="214" bestFit="1" customWidth="1"/>
    <col min="9738" max="9738" width="4" style="214" customWidth="1"/>
    <col min="9739" max="9983" width="13" style="214"/>
    <col min="9984" max="9984" width="16.1640625" style="214" customWidth="1"/>
    <col min="9985" max="9985" width="13.1640625" style="214" bestFit="1" customWidth="1"/>
    <col min="9986" max="9986" width="11.5" style="214" customWidth="1"/>
    <col min="9987" max="9987" width="2.83203125" style="214" customWidth="1"/>
    <col min="9988" max="9988" width="13.1640625" style="214" bestFit="1" customWidth="1"/>
    <col min="9989" max="9989" width="11.5" style="214" customWidth="1"/>
    <col min="9990" max="9990" width="2.83203125" style="214" customWidth="1"/>
    <col min="9991" max="9991" width="18.33203125" style="214" bestFit="1" customWidth="1"/>
    <col min="9992" max="9992" width="2.83203125" style="214" customWidth="1"/>
    <col min="9993" max="9993" width="18.33203125" style="214" bestFit="1" customWidth="1"/>
    <col min="9994" max="9994" width="4" style="214" customWidth="1"/>
    <col min="9995" max="10239" width="13" style="214"/>
    <col min="10240" max="10240" width="16.1640625" style="214" customWidth="1"/>
    <col min="10241" max="10241" width="13.1640625" style="214" bestFit="1" customWidth="1"/>
    <col min="10242" max="10242" width="11.5" style="214" customWidth="1"/>
    <col min="10243" max="10243" width="2.83203125" style="214" customWidth="1"/>
    <col min="10244" max="10244" width="13.1640625" style="214" bestFit="1" customWidth="1"/>
    <col min="10245" max="10245" width="11.5" style="214" customWidth="1"/>
    <col min="10246" max="10246" width="2.83203125" style="214" customWidth="1"/>
    <col min="10247" max="10247" width="18.33203125" style="214" bestFit="1" customWidth="1"/>
    <col min="10248" max="10248" width="2.83203125" style="214" customWidth="1"/>
    <col min="10249" max="10249" width="18.33203125" style="214" bestFit="1" customWidth="1"/>
    <col min="10250" max="10250" width="4" style="214" customWidth="1"/>
    <col min="10251" max="10495" width="13" style="214"/>
    <col min="10496" max="10496" width="16.1640625" style="214" customWidth="1"/>
    <col min="10497" max="10497" width="13.1640625" style="214" bestFit="1" customWidth="1"/>
    <col min="10498" max="10498" width="11.5" style="214" customWidth="1"/>
    <col min="10499" max="10499" width="2.83203125" style="214" customWidth="1"/>
    <col min="10500" max="10500" width="13.1640625" style="214" bestFit="1" customWidth="1"/>
    <col min="10501" max="10501" width="11.5" style="214" customWidth="1"/>
    <col min="10502" max="10502" width="2.83203125" style="214" customWidth="1"/>
    <col min="10503" max="10503" width="18.33203125" style="214" bestFit="1" customWidth="1"/>
    <col min="10504" max="10504" width="2.83203125" style="214" customWidth="1"/>
    <col min="10505" max="10505" width="18.33203125" style="214" bestFit="1" customWidth="1"/>
    <col min="10506" max="10506" width="4" style="214" customWidth="1"/>
    <col min="10507" max="10751" width="13" style="214"/>
    <col min="10752" max="10752" width="16.1640625" style="214" customWidth="1"/>
    <col min="10753" max="10753" width="13.1640625" style="214" bestFit="1" customWidth="1"/>
    <col min="10754" max="10754" width="11.5" style="214" customWidth="1"/>
    <col min="10755" max="10755" width="2.83203125" style="214" customWidth="1"/>
    <col min="10756" max="10756" width="13.1640625" style="214" bestFit="1" customWidth="1"/>
    <col min="10757" max="10757" width="11.5" style="214" customWidth="1"/>
    <col min="10758" max="10758" width="2.83203125" style="214" customWidth="1"/>
    <col min="10759" max="10759" width="18.33203125" style="214" bestFit="1" customWidth="1"/>
    <col min="10760" max="10760" width="2.83203125" style="214" customWidth="1"/>
    <col min="10761" max="10761" width="18.33203125" style="214" bestFit="1" customWidth="1"/>
    <col min="10762" max="10762" width="4" style="214" customWidth="1"/>
    <col min="10763" max="11007" width="13" style="214"/>
    <col min="11008" max="11008" width="16.1640625" style="214" customWidth="1"/>
    <col min="11009" max="11009" width="13.1640625" style="214" bestFit="1" customWidth="1"/>
    <col min="11010" max="11010" width="11.5" style="214" customWidth="1"/>
    <col min="11011" max="11011" width="2.83203125" style="214" customWidth="1"/>
    <col min="11012" max="11012" width="13.1640625" style="214" bestFit="1" customWidth="1"/>
    <col min="11013" max="11013" width="11.5" style="214" customWidth="1"/>
    <col min="11014" max="11014" width="2.83203125" style="214" customWidth="1"/>
    <col min="11015" max="11015" width="18.33203125" style="214" bestFit="1" customWidth="1"/>
    <col min="11016" max="11016" width="2.83203125" style="214" customWidth="1"/>
    <col min="11017" max="11017" width="18.33203125" style="214" bestFit="1" customWidth="1"/>
    <col min="11018" max="11018" width="4" style="214" customWidth="1"/>
    <col min="11019" max="11263" width="13" style="214"/>
    <col min="11264" max="11264" width="16.1640625" style="214" customWidth="1"/>
    <col min="11265" max="11265" width="13.1640625" style="214" bestFit="1" customWidth="1"/>
    <col min="11266" max="11266" width="11.5" style="214" customWidth="1"/>
    <col min="11267" max="11267" width="2.83203125" style="214" customWidth="1"/>
    <col min="11268" max="11268" width="13.1640625" style="214" bestFit="1" customWidth="1"/>
    <col min="11269" max="11269" width="11.5" style="214" customWidth="1"/>
    <col min="11270" max="11270" width="2.83203125" style="214" customWidth="1"/>
    <col min="11271" max="11271" width="18.33203125" style="214" bestFit="1" customWidth="1"/>
    <col min="11272" max="11272" width="2.83203125" style="214" customWidth="1"/>
    <col min="11273" max="11273" width="18.33203125" style="214" bestFit="1" customWidth="1"/>
    <col min="11274" max="11274" width="4" style="214" customWidth="1"/>
    <col min="11275" max="11519" width="13" style="214"/>
    <col min="11520" max="11520" width="16.1640625" style="214" customWidth="1"/>
    <col min="11521" max="11521" width="13.1640625" style="214" bestFit="1" customWidth="1"/>
    <col min="11522" max="11522" width="11.5" style="214" customWidth="1"/>
    <col min="11523" max="11523" width="2.83203125" style="214" customWidth="1"/>
    <col min="11524" max="11524" width="13.1640625" style="214" bestFit="1" customWidth="1"/>
    <col min="11525" max="11525" width="11.5" style="214" customWidth="1"/>
    <col min="11526" max="11526" width="2.83203125" style="214" customWidth="1"/>
    <col min="11527" max="11527" width="18.33203125" style="214" bestFit="1" customWidth="1"/>
    <col min="11528" max="11528" width="2.83203125" style="214" customWidth="1"/>
    <col min="11529" max="11529" width="18.33203125" style="214" bestFit="1" customWidth="1"/>
    <col min="11530" max="11530" width="4" style="214" customWidth="1"/>
    <col min="11531" max="11775" width="13" style="214"/>
    <col min="11776" max="11776" width="16.1640625" style="214" customWidth="1"/>
    <col min="11777" max="11777" width="13.1640625" style="214" bestFit="1" customWidth="1"/>
    <col min="11778" max="11778" width="11.5" style="214" customWidth="1"/>
    <col min="11779" max="11779" width="2.83203125" style="214" customWidth="1"/>
    <col min="11780" max="11780" width="13.1640625" style="214" bestFit="1" customWidth="1"/>
    <col min="11781" max="11781" width="11.5" style="214" customWidth="1"/>
    <col min="11782" max="11782" width="2.83203125" style="214" customWidth="1"/>
    <col min="11783" max="11783" width="18.33203125" style="214" bestFit="1" customWidth="1"/>
    <col min="11784" max="11784" width="2.83203125" style="214" customWidth="1"/>
    <col min="11785" max="11785" width="18.33203125" style="214" bestFit="1" customWidth="1"/>
    <col min="11786" max="11786" width="4" style="214" customWidth="1"/>
    <col min="11787" max="12031" width="13" style="214"/>
    <col min="12032" max="12032" width="16.1640625" style="214" customWidth="1"/>
    <col min="12033" max="12033" width="13.1640625" style="214" bestFit="1" customWidth="1"/>
    <col min="12034" max="12034" width="11.5" style="214" customWidth="1"/>
    <col min="12035" max="12035" width="2.83203125" style="214" customWidth="1"/>
    <col min="12036" max="12036" width="13.1640625" style="214" bestFit="1" customWidth="1"/>
    <col min="12037" max="12037" width="11.5" style="214" customWidth="1"/>
    <col min="12038" max="12038" width="2.83203125" style="214" customWidth="1"/>
    <col min="12039" max="12039" width="18.33203125" style="214" bestFit="1" customWidth="1"/>
    <col min="12040" max="12040" width="2.83203125" style="214" customWidth="1"/>
    <col min="12041" max="12041" width="18.33203125" style="214" bestFit="1" customWidth="1"/>
    <col min="12042" max="12042" width="4" style="214" customWidth="1"/>
    <col min="12043" max="12287" width="13" style="214"/>
    <col min="12288" max="12288" width="16.1640625" style="214" customWidth="1"/>
    <col min="12289" max="12289" width="13.1640625" style="214" bestFit="1" customWidth="1"/>
    <col min="12290" max="12290" width="11.5" style="214" customWidth="1"/>
    <col min="12291" max="12291" width="2.83203125" style="214" customWidth="1"/>
    <col min="12292" max="12292" width="13.1640625" style="214" bestFit="1" customWidth="1"/>
    <col min="12293" max="12293" width="11.5" style="214" customWidth="1"/>
    <col min="12294" max="12294" width="2.83203125" style="214" customWidth="1"/>
    <col min="12295" max="12295" width="18.33203125" style="214" bestFit="1" customWidth="1"/>
    <col min="12296" max="12296" width="2.83203125" style="214" customWidth="1"/>
    <col min="12297" max="12297" width="18.33203125" style="214" bestFit="1" customWidth="1"/>
    <col min="12298" max="12298" width="4" style="214" customWidth="1"/>
    <col min="12299" max="12543" width="13" style="214"/>
    <col min="12544" max="12544" width="16.1640625" style="214" customWidth="1"/>
    <col min="12545" max="12545" width="13.1640625" style="214" bestFit="1" customWidth="1"/>
    <col min="12546" max="12546" width="11.5" style="214" customWidth="1"/>
    <col min="12547" max="12547" width="2.83203125" style="214" customWidth="1"/>
    <col min="12548" max="12548" width="13.1640625" style="214" bestFit="1" customWidth="1"/>
    <col min="12549" max="12549" width="11.5" style="214" customWidth="1"/>
    <col min="12550" max="12550" width="2.83203125" style="214" customWidth="1"/>
    <col min="12551" max="12551" width="18.33203125" style="214" bestFit="1" customWidth="1"/>
    <col min="12552" max="12552" width="2.83203125" style="214" customWidth="1"/>
    <col min="12553" max="12553" width="18.33203125" style="214" bestFit="1" customWidth="1"/>
    <col min="12554" max="12554" width="4" style="214" customWidth="1"/>
    <col min="12555" max="12799" width="13" style="214"/>
    <col min="12800" max="12800" width="16.1640625" style="214" customWidth="1"/>
    <col min="12801" max="12801" width="13.1640625" style="214" bestFit="1" customWidth="1"/>
    <col min="12802" max="12802" width="11.5" style="214" customWidth="1"/>
    <col min="12803" max="12803" width="2.83203125" style="214" customWidth="1"/>
    <col min="12804" max="12804" width="13.1640625" style="214" bestFit="1" customWidth="1"/>
    <col min="12805" max="12805" width="11.5" style="214" customWidth="1"/>
    <col min="12806" max="12806" width="2.83203125" style="214" customWidth="1"/>
    <col min="12807" max="12807" width="18.33203125" style="214" bestFit="1" customWidth="1"/>
    <col min="12808" max="12808" width="2.83203125" style="214" customWidth="1"/>
    <col min="12809" max="12809" width="18.33203125" style="214" bestFit="1" customWidth="1"/>
    <col min="12810" max="12810" width="4" style="214" customWidth="1"/>
    <col min="12811" max="13055" width="13" style="214"/>
    <col min="13056" max="13056" width="16.1640625" style="214" customWidth="1"/>
    <col min="13057" max="13057" width="13.1640625" style="214" bestFit="1" customWidth="1"/>
    <col min="13058" max="13058" width="11.5" style="214" customWidth="1"/>
    <col min="13059" max="13059" width="2.83203125" style="214" customWidth="1"/>
    <col min="13060" max="13060" width="13.1640625" style="214" bestFit="1" customWidth="1"/>
    <col min="13061" max="13061" width="11.5" style="214" customWidth="1"/>
    <col min="13062" max="13062" width="2.83203125" style="214" customWidth="1"/>
    <col min="13063" max="13063" width="18.33203125" style="214" bestFit="1" customWidth="1"/>
    <col min="13064" max="13064" width="2.83203125" style="214" customWidth="1"/>
    <col min="13065" max="13065" width="18.33203125" style="214" bestFit="1" customWidth="1"/>
    <col min="13066" max="13066" width="4" style="214" customWidth="1"/>
    <col min="13067" max="13311" width="13" style="214"/>
    <col min="13312" max="13312" width="16.1640625" style="214" customWidth="1"/>
    <col min="13313" max="13313" width="13.1640625" style="214" bestFit="1" customWidth="1"/>
    <col min="13314" max="13314" width="11.5" style="214" customWidth="1"/>
    <col min="13315" max="13315" width="2.83203125" style="214" customWidth="1"/>
    <col min="13316" max="13316" width="13.1640625" style="214" bestFit="1" customWidth="1"/>
    <col min="13317" max="13317" width="11.5" style="214" customWidth="1"/>
    <col min="13318" max="13318" width="2.83203125" style="214" customWidth="1"/>
    <col min="13319" max="13319" width="18.33203125" style="214" bestFit="1" customWidth="1"/>
    <col min="13320" max="13320" width="2.83203125" style="214" customWidth="1"/>
    <col min="13321" max="13321" width="18.33203125" style="214" bestFit="1" customWidth="1"/>
    <col min="13322" max="13322" width="4" style="214" customWidth="1"/>
    <col min="13323" max="13567" width="13" style="214"/>
    <col min="13568" max="13568" width="16.1640625" style="214" customWidth="1"/>
    <col min="13569" max="13569" width="13.1640625" style="214" bestFit="1" customWidth="1"/>
    <col min="13570" max="13570" width="11.5" style="214" customWidth="1"/>
    <col min="13571" max="13571" width="2.83203125" style="214" customWidth="1"/>
    <col min="13572" max="13572" width="13.1640625" style="214" bestFit="1" customWidth="1"/>
    <col min="13573" max="13573" width="11.5" style="214" customWidth="1"/>
    <col min="13574" max="13574" width="2.83203125" style="214" customWidth="1"/>
    <col min="13575" max="13575" width="18.33203125" style="214" bestFit="1" customWidth="1"/>
    <col min="13576" max="13576" width="2.83203125" style="214" customWidth="1"/>
    <col min="13577" max="13577" width="18.33203125" style="214" bestFit="1" customWidth="1"/>
    <col min="13578" max="13578" width="4" style="214" customWidth="1"/>
    <col min="13579" max="13823" width="13" style="214"/>
    <col min="13824" max="13824" width="16.1640625" style="214" customWidth="1"/>
    <col min="13825" max="13825" width="13.1640625" style="214" bestFit="1" customWidth="1"/>
    <col min="13826" max="13826" width="11.5" style="214" customWidth="1"/>
    <col min="13827" max="13827" width="2.83203125" style="214" customWidth="1"/>
    <col min="13828" max="13828" width="13.1640625" style="214" bestFit="1" customWidth="1"/>
    <col min="13829" max="13829" width="11.5" style="214" customWidth="1"/>
    <col min="13830" max="13830" width="2.83203125" style="214" customWidth="1"/>
    <col min="13831" max="13831" width="18.33203125" style="214" bestFit="1" customWidth="1"/>
    <col min="13832" max="13832" width="2.83203125" style="214" customWidth="1"/>
    <col min="13833" max="13833" width="18.33203125" style="214" bestFit="1" customWidth="1"/>
    <col min="13834" max="13834" width="4" style="214" customWidth="1"/>
    <col min="13835" max="14079" width="13" style="214"/>
    <col min="14080" max="14080" width="16.1640625" style="214" customWidth="1"/>
    <col min="14081" max="14081" width="13.1640625" style="214" bestFit="1" customWidth="1"/>
    <col min="14082" max="14082" width="11.5" style="214" customWidth="1"/>
    <col min="14083" max="14083" width="2.83203125" style="214" customWidth="1"/>
    <col min="14084" max="14084" width="13.1640625" style="214" bestFit="1" customWidth="1"/>
    <col min="14085" max="14085" width="11.5" style="214" customWidth="1"/>
    <col min="14086" max="14086" width="2.83203125" style="214" customWidth="1"/>
    <col min="14087" max="14087" width="18.33203125" style="214" bestFit="1" customWidth="1"/>
    <col min="14088" max="14088" width="2.83203125" style="214" customWidth="1"/>
    <col min="14089" max="14089" width="18.33203125" style="214" bestFit="1" customWidth="1"/>
    <col min="14090" max="14090" width="4" style="214" customWidth="1"/>
    <col min="14091" max="14335" width="13" style="214"/>
    <col min="14336" max="14336" width="16.1640625" style="214" customWidth="1"/>
    <col min="14337" max="14337" width="13.1640625" style="214" bestFit="1" customWidth="1"/>
    <col min="14338" max="14338" width="11.5" style="214" customWidth="1"/>
    <col min="14339" max="14339" width="2.83203125" style="214" customWidth="1"/>
    <col min="14340" max="14340" width="13.1640625" style="214" bestFit="1" customWidth="1"/>
    <col min="14341" max="14341" width="11.5" style="214" customWidth="1"/>
    <col min="14342" max="14342" width="2.83203125" style="214" customWidth="1"/>
    <col min="14343" max="14343" width="18.33203125" style="214" bestFit="1" customWidth="1"/>
    <col min="14344" max="14344" width="2.83203125" style="214" customWidth="1"/>
    <col min="14345" max="14345" width="18.33203125" style="214" bestFit="1" customWidth="1"/>
    <col min="14346" max="14346" width="4" style="214" customWidth="1"/>
    <col min="14347" max="14591" width="13" style="214"/>
    <col min="14592" max="14592" width="16.1640625" style="214" customWidth="1"/>
    <col min="14593" max="14593" width="13.1640625" style="214" bestFit="1" customWidth="1"/>
    <col min="14594" max="14594" width="11.5" style="214" customWidth="1"/>
    <col min="14595" max="14595" width="2.83203125" style="214" customWidth="1"/>
    <col min="14596" max="14596" width="13.1640625" style="214" bestFit="1" customWidth="1"/>
    <col min="14597" max="14597" width="11.5" style="214" customWidth="1"/>
    <col min="14598" max="14598" width="2.83203125" style="214" customWidth="1"/>
    <col min="14599" max="14599" width="18.33203125" style="214" bestFit="1" customWidth="1"/>
    <col min="14600" max="14600" width="2.83203125" style="214" customWidth="1"/>
    <col min="14601" max="14601" width="18.33203125" style="214" bestFit="1" customWidth="1"/>
    <col min="14602" max="14602" width="4" style="214" customWidth="1"/>
    <col min="14603" max="14847" width="13" style="214"/>
    <col min="14848" max="14848" width="16.1640625" style="214" customWidth="1"/>
    <col min="14849" max="14849" width="13.1640625" style="214" bestFit="1" customWidth="1"/>
    <col min="14850" max="14850" width="11.5" style="214" customWidth="1"/>
    <col min="14851" max="14851" width="2.83203125" style="214" customWidth="1"/>
    <col min="14852" max="14852" width="13.1640625" style="214" bestFit="1" customWidth="1"/>
    <col min="14853" max="14853" width="11.5" style="214" customWidth="1"/>
    <col min="14854" max="14854" width="2.83203125" style="214" customWidth="1"/>
    <col min="14855" max="14855" width="18.33203125" style="214" bestFit="1" customWidth="1"/>
    <col min="14856" max="14856" width="2.83203125" style="214" customWidth="1"/>
    <col min="14857" max="14857" width="18.33203125" style="214" bestFit="1" customWidth="1"/>
    <col min="14858" max="14858" width="4" style="214" customWidth="1"/>
    <col min="14859" max="15103" width="13" style="214"/>
    <col min="15104" max="15104" width="16.1640625" style="214" customWidth="1"/>
    <col min="15105" max="15105" width="13.1640625" style="214" bestFit="1" customWidth="1"/>
    <col min="15106" max="15106" width="11.5" style="214" customWidth="1"/>
    <col min="15107" max="15107" width="2.83203125" style="214" customWidth="1"/>
    <col min="15108" max="15108" width="13.1640625" style="214" bestFit="1" customWidth="1"/>
    <col min="15109" max="15109" width="11.5" style="214" customWidth="1"/>
    <col min="15110" max="15110" width="2.83203125" style="214" customWidth="1"/>
    <col min="15111" max="15111" width="18.33203125" style="214" bestFit="1" customWidth="1"/>
    <col min="15112" max="15112" width="2.83203125" style="214" customWidth="1"/>
    <col min="15113" max="15113" width="18.33203125" style="214" bestFit="1" customWidth="1"/>
    <col min="15114" max="15114" width="4" style="214" customWidth="1"/>
    <col min="15115" max="15359" width="13" style="214"/>
    <col min="15360" max="15360" width="16.1640625" style="214" customWidth="1"/>
    <col min="15361" max="15361" width="13.1640625" style="214" bestFit="1" customWidth="1"/>
    <col min="15362" max="15362" width="11.5" style="214" customWidth="1"/>
    <col min="15363" max="15363" width="2.83203125" style="214" customWidth="1"/>
    <col min="15364" max="15364" width="13.1640625" style="214" bestFit="1" customWidth="1"/>
    <col min="15365" max="15365" width="11.5" style="214" customWidth="1"/>
    <col min="15366" max="15366" width="2.83203125" style="214" customWidth="1"/>
    <col min="15367" max="15367" width="18.33203125" style="214" bestFit="1" customWidth="1"/>
    <col min="15368" max="15368" width="2.83203125" style="214" customWidth="1"/>
    <col min="15369" max="15369" width="18.33203125" style="214" bestFit="1" customWidth="1"/>
    <col min="15370" max="15370" width="4" style="214" customWidth="1"/>
    <col min="15371" max="15615" width="13" style="214"/>
    <col min="15616" max="15616" width="16.1640625" style="214" customWidth="1"/>
    <col min="15617" max="15617" width="13.1640625" style="214" bestFit="1" customWidth="1"/>
    <col min="15618" max="15618" width="11.5" style="214" customWidth="1"/>
    <col min="15619" max="15619" width="2.83203125" style="214" customWidth="1"/>
    <col min="15620" max="15620" width="13.1640625" style="214" bestFit="1" customWidth="1"/>
    <col min="15621" max="15621" width="11.5" style="214" customWidth="1"/>
    <col min="15622" max="15622" width="2.83203125" style="214" customWidth="1"/>
    <col min="15623" max="15623" width="18.33203125" style="214" bestFit="1" customWidth="1"/>
    <col min="15624" max="15624" width="2.83203125" style="214" customWidth="1"/>
    <col min="15625" max="15625" width="18.33203125" style="214" bestFit="1" customWidth="1"/>
    <col min="15626" max="15626" width="4" style="214" customWidth="1"/>
    <col min="15627" max="15871" width="13" style="214"/>
    <col min="15872" max="15872" width="16.1640625" style="214" customWidth="1"/>
    <col min="15873" max="15873" width="13.1640625" style="214" bestFit="1" customWidth="1"/>
    <col min="15874" max="15874" width="11.5" style="214" customWidth="1"/>
    <col min="15875" max="15875" width="2.83203125" style="214" customWidth="1"/>
    <col min="15876" max="15876" width="13.1640625" style="214" bestFit="1" customWidth="1"/>
    <col min="15877" max="15877" width="11.5" style="214" customWidth="1"/>
    <col min="15878" max="15878" width="2.83203125" style="214" customWidth="1"/>
    <col min="15879" max="15879" width="18.33203125" style="214" bestFit="1" customWidth="1"/>
    <col min="15880" max="15880" width="2.83203125" style="214" customWidth="1"/>
    <col min="15881" max="15881" width="18.33203125" style="214" bestFit="1" customWidth="1"/>
    <col min="15882" max="15882" width="4" style="214" customWidth="1"/>
    <col min="15883" max="16127" width="13" style="214"/>
    <col min="16128" max="16128" width="16.1640625" style="214" customWidth="1"/>
    <col min="16129" max="16129" width="13.1640625" style="214" bestFit="1" customWidth="1"/>
    <col min="16130" max="16130" width="11.5" style="214" customWidth="1"/>
    <col min="16131" max="16131" width="2.83203125" style="214" customWidth="1"/>
    <col min="16132" max="16132" width="13.1640625" style="214" bestFit="1" customWidth="1"/>
    <col min="16133" max="16133" width="11.5" style="214" customWidth="1"/>
    <col min="16134" max="16134" width="2.83203125" style="214" customWidth="1"/>
    <col min="16135" max="16135" width="18.33203125" style="214" bestFit="1" customWidth="1"/>
    <col min="16136" max="16136" width="2.83203125" style="214" customWidth="1"/>
    <col min="16137" max="16137" width="18.33203125" style="214" bestFit="1" customWidth="1"/>
    <col min="16138" max="16138" width="4" style="214" customWidth="1"/>
    <col min="16139" max="16384" width="13" style="214"/>
  </cols>
  <sheetData>
    <row r="1" spans="1:9">
      <c r="A1" s="210" t="s">
        <v>188</v>
      </c>
    </row>
    <row r="2" spans="1:9" ht="12.75">
      <c r="A2" s="163"/>
      <c r="B2" s="275"/>
      <c r="H2" s="319"/>
      <c r="I2" s="319"/>
    </row>
    <row r="3" spans="1:9" s="244" customFormat="1">
      <c r="A3" s="320"/>
      <c r="B3" s="321" t="s">
        <v>189</v>
      </c>
      <c r="C3" s="321"/>
      <c r="D3" s="320"/>
      <c r="E3" s="321" t="s">
        <v>190</v>
      </c>
      <c r="F3" s="321"/>
      <c r="G3" s="320"/>
      <c r="H3" s="322" t="s">
        <v>191</v>
      </c>
      <c r="I3" s="322" t="s">
        <v>192</v>
      </c>
    </row>
    <row r="4" spans="1:9" s="324" customFormat="1">
      <c r="A4" s="323"/>
      <c r="C4" s="323" t="s">
        <v>194</v>
      </c>
      <c r="D4" s="323"/>
      <c r="F4" s="323" t="s">
        <v>194</v>
      </c>
      <c r="G4" s="323"/>
      <c r="H4" s="325" t="s">
        <v>195</v>
      </c>
      <c r="I4" s="325" t="s">
        <v>195</v>
      </c>
    </row>
    <row r="5" spans="1:9" s="244" customFormat="1">
      <c r="A5" s="323"/>
      <c r="B5" s="323" t="s">
        <v>193</v>
      </c>
      <c r="C5" s="323" t="s">
        <v>196</v>
      </c>
      <c r="D5" s="323"/>
      <c r="E5" s="323" t="s">
        <v>193</v>
      </c>
      <c r="F5" s="323" t="s">
        <v>196</v>
      </c>
      <c r="G5" s="323"/>
      <c r="H5" s="326" t="s">
        <v>197</v>
      </c>
      <c r="I5" s="326" t="s">
        <v>198</v>
      </c>
    </row>
    <row r="6" spans="1:9" s="244" customFormat="1">
      <c r="A6" s="327"/>
      <c r="B6" s="328" t="s">
        <v>199</v>
      </c>
      <c r="C6" s="328" t="s">
        <v>200</v>
      </c>
      <c r="D6" s="328"/>
      <c r="E6" s="328" t="s">
        <v>201</v>
      </c>
      <c r="F6" s="328" t="s">
        <v>202</v>
      </c>
      <c r="G6" s="323"/>
      <c r="H6" s="329" t="s">
        <v>264</v>
      </c>
      <c r="I6" s="329" t="s">
        <v>265</v>
      </c>
    </row>
    <row r="7" spans="1:9" s="244" customFormat="1">
      <c r="A7" s="328"/>
      <c r="B7" s="392" t="s">
        <v>263</v>
      </c>
      <c r="C7" s="392"/>
      <c r="D7" s="392"/>
      <c r="E7" s="392"/>
      <c r="F7" s="392"/>
      <c r="G7" s="328"/>
      <c r="H7" s="391" t="s">
        <v>47</v>
      </c>
      <c r="I7" s="391"/>
    </row>
    <row r="8" spans="1:9" s="244" customFormat="1">
      <c r="A8" s="323"/>
      <c r="B8" s="323"/>
      <c r="C8" s="323"/>
      <c r="D8" s="323"/>
      <c r="E8" s="323"/>
      <c r="F8" s="323"/>
      <c r="G8" s="323"/>
      <c r="H8" s="326"/>
      <c r="I8" s="326"/>
    </row>
    <row r="9" spans="1:9" s="269" customFormat="1">
      <c r="A9" s="240" t="s">
        <v>81</v>
      </c>
      <c r="B9" s="296">
        <f>SUM(B10:B19)-B16-B17</f>
        <v>79547</v>
      </c>
      <c r="C9" s="296">
        <f>SUM(C10:C19)-C16-C17</f>
        <v>63059</v>
      </c>
      <c r="D9" s="296"/>
      <c r="E9" s="296">
        <f>SUM(E10:E19)-E16-E17</f>
        <v>89872</v>
      </c>
      <c r="F9" s="296">
        <f>SUM(F10:F19)-F16-F17</f>
        <v>52605</v>
      </c>
      <c r="G9" s="240"/>
      <c r="H9" s="330">
        <f t="shared" ref="H9:H36" si="0">C9/B9*100</f>
        <v>79.272631274592371</v>
      </c>
      <c r="I9" s="330">
        <f t="shared" ref="I9:I36" si="1">F9/E9*100</f>
        <v>58.533247285027592</v>
      </c>
    </row>
    <row r="10" spans="1:9">
      <c r="A10" s="210" t="s">
        <v>158</v>
      </c>
      <c r="B10" s="299">
        <v>13180</v>
      </c>
      <c r="C10" s="299">
        <v>16933</v>
      </c>
      <c r="D10" s="299"/>
      <c r="E10" s="299">
        <v>7570</v>
      </c>
      <c r="F10" s="299">
        <v>9567</v>
      </c>
      <c r="G10" s="275"/>
      <c r="H10" s="331">
        <f t="shared" si="0"/>
        <v>128.47496206373293</v>
      </c>
      <c r="I10" s="331">
        <f t="shared" si="1"/>
        <v>126.38044914134743</v>
      </c>
    </row>
    <row r="11" spans="1:9">
      <c r="A11" s="210" t="s">
        <v>180</v>
      </c>
      <c r="B11" s="299">
        <v>350</v>
      </c>
      <c r="C11" s="299">
        <v>473</v>
      </c>
      <c r="D11" s="299"/>
      <c r="E11" s="299">
        <v>375</v>
      </c>
      <c r="F11" s="299">
        <v>771</v>
      </c>
      <c r="G11" s="275"/>
      <c r="H11" s="331">
        <f t="shared" si="0"/>
        <v>135.14285714285714</v>
      </c>
      <c r="I11" s="331">
        <f t="shared" si="1"/>
        <v>205.6</v>
      </c>
    </row>
    <row r="12" spans="1:9">
      <c r="A12" s="210" t="s">
        <v>161</v>
      </c>
      <c r="B12" s="299">
        <v>11950</v>
      </c>
      <c r="C12" s="299">
        <v>14455</v>
      </c>
      <c r="D12" s="299"/>
      <c r="E12" s="299">
        <v>6495</v>
      </c>
      <c r="F12" s="299">
        <v>5368</v>
      </c>
      <c r="G12" s="275"/>
      <c r="H12" s="331">
        <f>C12/B12*100</f>
        <v>120.96234309623431</v>
      </c>
      <c r="I12" s="331">
        <f>F12/E12*100</f>
        <v>82.648190916089305</v>
      </c>
    </row>
    <row r="13" spans="1:9" ht="12" customHeight="1">
      <c r="A13" s="210" t="s">
        <v>160</v>
      </c>
      <c r="B13" s="299">
        <v>3092</v>
      </c>
      <c r="C13" s="299">
        <v>1592</v>
      </c>
      <c r="D13" s="299"/>
      <c r="E13" s="299">
        <v>661</v>
      </c>
      <c r="F13" s="299">
        <v>371</v>
      </c>
      <c r="G13" s="275"/>
      <c r="H13" s="331">
        <f t="shared" si="0"/>
        <v>51.487710219922377</v>
      </c>
      <c r="I13" s="331">
        <f t="shared" si="1"/>
        <v>56.127080181543121</v>
      </c>
    </row>
    <row r="14" spans="1:9">
      <c r="A14" s="210" t="s">
        <v>163</v>
      </c>
      <c r="B14" s="299">
        <v>16576</v>
      </c>
      <c r="C14" s="299">
        <v>9178</v>
      </c>
      <c r="D14" s="299"/>
      <c r="E14" s="299">
        <v>18734</v>
      </c>
      <c r="F14" s="299">
        <v>12783</v>
      </c>
      <c r="G14" s="288"/>
      <c r="H14" s="331">
        <f t="shared" si="0"/>
        <v>55.3692084942085</v>
      </c>
      <c r="I14" s="331">
        <f t="shared" si="1"/>
        <v>68.234226539980781</v>
      </c>
    </row>
    <row r="15" spans="1:9">
      <c r="A15" s="246" t="s">
        <v>266</v>
      </c>
      <c r="B15" s="299">
        <f>+B16+B17</f>
        <v>7092</v>
      </c>
      <c r="C15" s="299">
        <f>+C16+C17</f>
        <v>2553</v>
      </c>
      <c r="D15" s="299"/>
      <c r="E15" s="299">
        <f>+E16+E17</f>
        <v>33708</v>
      </c>
      <c r="F15" s="299">
        <f>+F16+F17</f>
        <v>10165</v>
      </c>
      <c r="G15" s="275"/>
      <c r="H15" s="331">
        <f t="shared" si="0"/>
        <v>35.998307952622675</v>
      </c>
      <c r="I15" s="331">
        <f t="shared" si="1"/>
        <v>30.156046042482497</v>
      </c>
    </row>
    <row r="16" spans="1:9" s="273" customFormat="1">
      <c r="A16" s="210" t="s">
        <v>267</v>
      </c>
      <c r="B16" s="300">
        <v>3192</v>
      </c>
      <c r="C16" s="300">
        <v>1290</v>
      </c>
      <c r="D16" s="300"/>
      <c r="E16" s="300">
        <v>21908</v>
      </c>
      <c r="F16" s="300">
        <v>6919</v>
      </c>
      <c r="G16" s="286"/>
      <c r="H16" s="331">
        <f t="shared" si="0"/>
        <v>40.413533834586467</v>
      </c>
      <c r="I16" s="331">
        <f t="shared" si="1"/>
        <v>31.582070476538249</v>
      </c>
    </row>
    <row r="17" spans="1:9" s="273" customFormat="1">
      <c r="A17" s="210" t="s">
        <v>268</v>
      </c>
      <c r="B17" s="300">
        <v>3900</v>
      </c>
      <c r="C17" s="300">
        <v>1263</v>
      </c>
      <c r="D17" s="300"/>
      <c r="E17" s="300">
        <v>11800</v>
      </c>
      <c r="F17" s="300">
        <v>3246</v>
      </c>
      <c r="G17" s="286"/>
      <c r="H17" s="331">
        <f t="shared" si="0"/>
        <v>32.384615384615387</v>
      </c>
      <c r="I17" s="331">
        <f t="shared" si="1"/>
        <v>27.508474576271187</v>
      </c>
    </row>
    <row r="18" spans="1:9">
      <c r="A18" s="246" t="s">
        <v>182</v>
      </c>
      <c r="B18" s="299">
        <v>2307</v>
      </c>
      <c r="C18" s="299">
        <v>2012</v>
      </c>
      <c r="D18" s="299"/>
      <c r="E18" s="299">
        <v>3329</v>
      </c>
      <c r="F18" s="299">
        <v>2438</v>
      </c>
      <c r="G18" s="275"/>
      <c r="H18" s="331">
        <f t="shared" si="0"/>
        <v>87.212830515821409</v>
      </c>
      <c r="I18" s="331">
        <f t="shared" si="1"/>
        <v>73.235205767497746</v>
      </c>
    </row>
    <row r="19" spans="1:9">
      <c r="A19" s="210" t="s">
        <v>165</v>
      </c>
      <c r="B19" s="299">
        <v>25000</v>
      </c>
      <c r="C19" s="299">
        <v>15863</v>
      </c>
      <c r="D19" s="299"/>
      <c r="E19" s="299">
        <v>19000</v>
      </c>
      <c r="F19" s="299">
        <v>11142</v>
      </c>
      <c r="G19" s="275"/>
      <c r="H19" s="331">
        <f t="shared" si="0"/>
        <v>63.451999999999998</v>
      </c>
      <c r="I19" s="331">
        <f t="shared" si="1"/>
        <v>58.642105263157895</v>
      </c>
    </row>
    <row r="20" spans="1:9" s="269" customFormat="1">
      <c r="A20" s="248" t="s">
        <v>10</v>
      </c>
      <c r="B20" s="296">
        <f>SUM(B21:B24)</f>
        <v>38930</v>
      </c>
      <c r="C20" s="296">
        <f>SUM(C21:C24)</f>
        <v>51245</v>
      </c>
      <c r="D20" s="296"/>
      <c r="E20" s="296">
        <f>SUM(E21:E24)</f>
        <v>22006</v>
      </c>
      <c r="F20" s="296">
        <f>SUM(F21:F24)</f>
        <v>26957</v>
      </c>
      <c r="G20" s="240"/>
      <c r="H20" s="330">
        <f t="shared" si="0"/>
        <v>131.63370151554074</v>
      </c>
      <c r="I20" s="330">
        <f t="shared" si="1"/>
        <v>122.49840952467508</v>
      </c>
    </row>
    <row r="21" spans="1:9">
      <c r="A21" s="210" t="s">
        <v>166</v>
      </c>
      <c r="B21" s="299">
        <v>14044</v>
      </c>
      <c r="C21" s="299">
        <v>8889</v>
      </c>
      <c r="D21" s="299"/>
      <c r="E21" s="299">
        <v>7730</v>
      </c>
      <c r="F21" s="299">
        <v>4933</v>
      </c>
      <c r="G21" s="275"/>
      <c r="H21" s="331">
        <f t="shared" si="0"/>
        <v>63.293933352321275</v>
      </c>
      <c r="I21" s="331">
        <f t="shared" si="1"/>
        <v>63.816300129366113</v>
      </c>
    </row>
    <row r="22" spans="1:9">
      <c r="A22" s="210" t="s">
        <v>168</v>
      </c>
      <c r="B22" s="299">
        <v>4870</v>
      </c>
      <c r="C22" s="299">
        <v>4339</v>
      </c>
      <c r="D22" s="299"/>
      <c r="E22" s="299">
        <v>1630</v>
      </c>
      <c r="F22" s="299">
        <v>1097</v>
      </c>
      <c r="G22" s="288"/>
      <c r="H22" s="331">
        <f t="shared" si="0"/>
        <v>89.096509240246405</v>
      </c>
      <c r="I22" s="331">
        <f t="shared" si="1"/>
        <v>67.300613496932513</v>
      </c>
    </row>
    <row r="23" spans="1:9">
      <c r="A23" s="210" t="s">
        <v>167</v>
      </c>
      <c r="B23" s="299">
        <v>4207</v>
      </c>
      <c r="C23" s="299">
        <v>3172</v>
      </c>
      <c r="D23" s="299"/>
      <c r="E23" s="299">
        <v>1955</v>
      </c>
      <c r="F23" s="299">
        <v>1346</v>
      </c>
      <c r="G23" s="275"/>
      <c r="H23" s="331">
        <f t="shared" si="0"/>
        <v>75.398145947230816</v>
      </c>
      <c r="I23" s="331">
        <f t="shared" si="1"/>
        <v>68.849104859335043</v>
      </c>
    </row>
    <row r="24" spans="1:9">
      <c r="A24" s="210" t="s">
        <v>169</v>
      </c>
      <c r="B24" s="299">
        <v>15809</v>
      </c>
      <c r="C24" s="299">
        <v>34845</v>
      </c>
      <c r="D24" s="299"/>
      <c r="E24" s="299">
        <v>10691</v>
      </c>
      <c r="F24" s="299">
        <v>19581</v>
      </c>
      <c r="G24" s="288"/>
      <c r="H24" s="331">
        <f t="shared" si="0"/>
        <v>220.41242330318173</v>
      </c>
      <c r="I24" s="331">
        <f t="shared" si="1"/>
        <v>183.15405481245907</v>
      </c>
    </row>
    <row r="25" spans="1:9" s="269" customFormat="1">
      <c r="A25" s="248" t="s">
        <v>82</v>
      </c>
      <c r="B25" s="296">
        <f>SUM(B26:B31)</f>
        <v>51230</v>
      </c>
      <c r="C25" s="296">
        <f>SUM(C26:C31)</f>
        <v>41260</v>
      </c>
      <c r="D25" s="296"/>
      <c r="E25" s="296">
        <f>SUM(E26:E31)</f>
        <v>74806</v>
      </c>
      <c r="F25" s="296">
        <f>SUM(F26:F31)</f>
        <v>37343</v>
      </c>
      <c r="G25" s="240"/>
      <c r="H25" s="330">
        <f t="shared" si="0"/>
        <v>80.538746828030455</v>
      </c>
      <c r="I25" s="330">
        <f t="shared" si="1"/>
        <v>49.919792530010959</v>
      </c>
    </row>
    <row r="26" spans="1:9">
      <c r="A26" s="210" t="s">
        <v>170</v>
      </c>
      <c r="B26" s="299">
        <v>5750</v>
      </c>
      <c r="C26" s="299">
        <v>5104</v>
      </c>
      <c r="D26" s="299"/>
      <c r="E26" s="299">
        <v>2300</v>
      </c>
      <c r="F26" s="299">
        <v>2145</v>
      </c>
      <c r="G26" s="288"/>
      <c r="H26" s="331">
        <f t="shared" si="0"/>
        <v>88.765217391304347</v>
      </c>
      <c r="I26" s="331">
        <f t="shared" si="1"/>
        <v>93.260869565217391</v>
      </c>
    </row>
    <row r="27" spans="1:9">
      <c r="A27" s="210" t="s">
        <v>171</v>
      </c>
      <c r="B27" s="299">
        <v>1265</v>
      </c>
      <c r="C27" s="299">
        <v>630</v>
      </c>
      <c r="D27" s="299"/>
      <c r="E27" s="299">
        <v>1433</v>
      </c>
      <c r="F27" s="299">
        <v>571</v>
      </c>
      <c r="G27" s="288"/>
      <c r="H27" s="331">
        <f t="shared" si="0"/>
        <v>49.802371541501977</v>
      </c>
      <c r="I27" s="331">
        <f t="shared" si="1"/>
        <v>39.846475924633637</v>
      </c>
    </row>
    <row r="28" spans="1:9">
      <c r="A28" s="210" t="s">
        <v>172</v>
      </c>
      <c r="B28" s="299">
        <v>12200</v>
      </c>
      <c r="C28" s="299">
        <v>13798</v>
      </c>
      <c r="D28" s="299"/>
      <c r="E28" s="299">
        <v>10450</v>
      </c>
      <c r="F28" s="299">
        <v>11023</v>
      </c>
      <c r="G28" s="288"/>
      <c r="H28" s="331">
        <f t="shared" si="0"/>
        <v>113.09836065573771</v>
      </c>
      <c r="I28" s="331">
        <f t="shared" si="1"/>
        <v>105.48325358851676</v>
      </c>
    </row>
    <row r="29" spans="1:9">
      <c r="A29" s="210" t="s">
        <v>173</v>
      </c>
      <c r="B29" s="299">
        <v>19430</v>
      </c>
      <c r="C29" s="299">
        <v>16119</v>
      </c>
      <c r="D29" s="299"/>
      <c r="E29" s="299">
        <v>30048</v>
      </c>
      <c r="F29" s="299">
        <v>12110</v>
      </c>
      <c r="G29" s="275"/>
      <c r="H29" s="331">
        <f t="shared" si="0"/>
        <v>82.959341224909934</v>
      </c>
      <c r="I29" s="331">
        <f t="shared" si="1"/>
        <v>40.302183173588922</v>
      </c>
    </row>
    <row r="30" spans="1:9">
      <c r="A30" s="210" t="s">
        <v>174</v>
      </c>
      <c r="B30" s="299">
        <v>3255</v>
      </c>
      <c r="C30" s="299">
        <v>2995</v>
      </c>
      <c r="D30" s="299"/>
      <c r="E30" s="299">
        <v>6415</v>
      </c>
      <c r="F30" s="299">
        <v>3703</v>
      </c>
      <c r="G30" s="275"/>
      <c r="H30" s="331">
        <f t="shared" si="0"/>
        <v>92.01228878648233</v>
      </c>
      <c r="I30" s="331">
        <f t="shared" si="1"/>
        <v>57.724084177708498</v>
      </c>
    </row>
    <row r="31" spans="1:9">
      <c r="A31" s="210" t="s">
        <v>175</v>
      </c>
      <c r="B31" s="299">
        <v>9330</v>
      </c>
      <c r="C31" s="299">
        <v>2614</v>
      </c>
      <c r="D31" s="299"/>
      <c r="E31" s="299">
        <v>24160</v>
      </c>
      <c r="F31" s="299">
        <v>7791</v>
      </c>
      <c r="G31" s="275"/>
      <c r="H31" s="331">
        <f t="shared" si="0"/>
        <v>28.017148981779204</v>
      </c>
      <c r="I31" s="331">
        <f t="shared" si="1"/>
        <v>32.247516556291387</v>
      </c>
    </row>
    <row r="32" spans="1:9" s="269" customFormat="1">
      <c r="A32" s="248" t="s">
        <v>269</v>
      </c>
      <c r="B32" s="296">
        <f>SUM(B33:B34)</f>
        <v>24395</v>
      </c>
      <c r="C32" s="296">
        <f>SUM(C33:C34)</f>
        <v>21628</v>
      </c>
      <c r="D32" s="296"/>
      <c r="E32" s="296">
        <f>SUM(E33:E34)</f>
        <v>24887</v>
      </c>
      <c r="F32" s="296">
        <f>SUM(F33:F34)</f>
        <v>17850</v>
      </c>
      <c r="G32" s="240"/>
      <c r="H32" s="330">
        <f t="shared" si="0"/>
        <v>88.657511785201876</v>
      </c>
      <c r="I32" s="330">
        <f t="shared" si="1"/>
        <v>71.72419335395989</v>
      </c>
    </row>
    <row r="33" spans="1:10">
      <c r="A33" s="210" t="s">
        <v>176</v>
      </c>
      <c r="B33" s="299">
        <v>23541</v>
      </c>
      <c r="C33" s="299">
        <v>21000</v>
      </c>
      <c r="D33" s="299"/>
      <c r="E33" s="299">
        <v>23497</v>
      </c>
      <c r="F33" s="299">
        <v>16675</v>
      </c>
      <c r="G33" s="275"/>
      <c r="H33" s="331">
        <f t="shared" si="0"/>
        <v>89.206066012488847</v>
      </c>
      <c r="I33" s="331">
        <f t="shared" si="1"/>
        <v>70.966506362514366</v>
      </c>
    </row>
    <row r="34" spans="1:10">
      <c r="A34" s="210" t="s">
        <v>177</v>
      </c>
      <c r="B34" s="299">
        <v>854</v>
      </c>
      <c r="C34" s="299">
        <v>628</v>
      </c>
      <c r="D34" s="299"/>
      <c r="E34" s="299">
        <v>1390</v>
      </c>
      <c r="F34" s="299">
        <v>1175</v>
      </c>
      <c r="G34" s="275"/>
      <c r="H34" s="331">
        <f t="shared" si="0"/>
        <v>73.536299765807968</v>
      </c>
      <c r="I34" s="331">
        <f t="shared" si="1"/>
        <v>84.532374100719423</v>
      </c>
      <c r="J34" s="213"/>
    </row>
    <row r="35" spans="1:10">
      <c r="A35" s="210"/>
      <c r="B35" s="299"/>
      <c r="C35" s="299"/>
      <c r="D35" s="299"/>
      <c r="E35" s="299"/>
      <c r="F35" s="299"/>
      <c r="G35" s="275"/>
      <c r="H35" s="331"/>
      <c r="I35" s="331"/>
      <c r="J35" s="213"/>
    </row>
    <row r="36" spans="1:10" s="269" customFormat="1">
      <c r="A36" s="304" t="s">
        <v>1</v>
      </c>
      <c r="B36" s="294">
        <f>B9+B20+B25+B32</f>
        <v>194102</v>
      </c>
      <c r="C36" s="294">
        <f>C9+C20+C25+C32</f>
        <v>177192</v>
      </c>
      <c r="D36" s="332"/>
      <c r="E36" s="294">
        <f>E9+E20+E25+E32</f>
        <v>211571</v>
      </c>
      <c r="F36" s="294">
        <f>F9+F20+F25+F32</f>
        <v>134755</v>
      </c>
      <c r="G36" s="333"/>
      <c r="H36" s="334">
        <f t="shared" si="0"/>
        <v>91.288085645691439</v>
      </c>
      <c r="I36" s="334">
        <f t="shared" si="1"/>
        <v>63.692566561579802</v>
      </c>
      <c r="J36" s="335"/>
    </row>
    <row r="37" spans="1:10" s="339" customFormat="1">
      <c r="A37" s="336"/>
      <c r="B37" s="336"/>
      <c r="C37" s="336"/>
      <c r="D37" s="336"/>
      <c r="E37" s="336"/>
      <c r="F37" s="336"/>
      <c r="G37" s="336"/>
      <c r="H37" s="337"/>
      <c r="I37" s="337"/>
      <c r="J37" s="338"/>
    </row>
    <row r="39" spans="1:10">
      <c r="A39" s="272" t="s">
        <v>284</v>
      </c>
    </row>
  </sheetData>
  <mergeCells count="2">
    <mergeCell ref="H7:I7"/>
    <mergeCell ref="B7:F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="75" zoomScaleNormal="75" workbookViewId="0">
      <selection activeCell="B43" sqref="B43"/>
    </sheetView>
  </sheetViews>
  <sheetFormatPr defaultColWidth="13" defaultRowHeight="11.25"/>
  <cols>
    <col min="1" max="1" width="16.1640625" style="214" customWidth="1"/>
    <col min="2" max="6" width="12.83203125" style="214" customWidth="1"/>
    <col min="7" max="7" width="11.6640625" style="214" bestFit="1" customWidth="1"/>
    <col min="8" max="8" width="12.83203125" style="273" customWidth="1"/>
    <col min="9" max="9" width="14.6640625" style="273" customWidth="1"/>
    <col min="10" max="10" width="20.6640625" style="273" customWidth="1"/>
    <col min="11" max="11" width="12.83203125" style="214" customWidth="1"/>
    <col min="12" max="63" width="4.33203125" style="214" customWidth="1"/>
    <col min="64" max="94" width="6.33203125" style="214" customWidth="1"/>
    <col min="95" max="109" width="3.83203125" style="214" customWidth="1"/>
    <col min="110" max="251" width="13" style="214" customWidth="1"/>
    <col min="252" max="256" width="13" style="214"/>
    <col min="257" max="257" width="16.1640625" style="214" customWidth="1"/>
    <col min="258" max="262" width="12.83203125" style="214" customWidth="1"/>
    <col min="263" max="263" width="11.6640625" style="214" bestFit="1" customWidth="1"/>
    <col min="264" max="264" width="12.83203125" style="214" customWidth="1"/>
    <col min="265" max="265" width="14.6640625" style="214" customWidth="1"/>
    <col min="266" max="266" width="20.6640625" style="214" customWidth="1"/>
    <col min="267" max="267" width="12.83203125" style="214" customWidth="1"/>
    <col min="268" max="319" width="4.33203125" style="214" customWidth="1"/>
    <col min="320" max="350" width="6.33203125" style="214" customWidth="1"/>
    <col min="351" max="365" width="3.83203125" style="214" customWidth="1"/>
    <col min="366" max="507" width="13" style="214" customWidth="1"/>
    <col min="508" max="512" width="13" style="214"/>
    <col min="513" max="513" width="16.1640625" style="214" customWidth="1"/>
    <col min="514" max="518" width="12.83203125" style="214" customWidth="1"/>
    <col min="519" max="519" width="11.6640625" style="214" bestFit="1" customWidth="1"/>
    <col min="520" max="520" width="12.83203125" style="214" customWidth="1"/>
    <col min="521" max="521" width="14.6640625" style="214" customWidth="1"/>
    <col min="522" max="522" width="20.6640625" style="214" customWidth="1"/>
    <col min="523" max="523" width="12.83203125" style="214" customWidth="1"/>
    <col min="524" max="575" width="4.33203125" style="214" customWidth="1"/>
    <col min="576" max="606" width="6.33203125" style="214" customWidth="1"/>
    <col min="607" max="621" width="3.83203125" style="214" customWidth="1"/>
    <col min="622" max="763" width="13" style="214" customWidth="1"/>
    <col min="764" max="768" width="13" style="214"/>
    <col min="769" max="769" width="16.1640625" style="214" customWidth="1"/>
    <col min="770" max="774" width="12.83203125" style="214" customWidth="1"/>
    <col min="775" max="775" width="11.6640625" style="214" bestFit="1" customWidth="1"/>
    <col min="776" max="776" width="12.83203125" style="214" customWidth="1"/>
    <col min="777" max="777" width="14.6640625" style="214" customWidth="1"/>
    <col min="778" max="778" width="20.6640625" style="214" customWidth="1"/>
    <col min="779" max="779" width="12.83203125" style="214" customWidth="1"/>
    <col min="780" max="831" width="4.33203125" style="214" customWidth="1"/>
    <col min="832" max="862" width="6.33203125" style="214" customWidth="1"/>
    <col min="863" max="877" width="3.83203125" style="214" customWidth="1"/>
    <col min="878" max="1019" width="13" style="214" customWidth="1"/>
    <col min="1020" max="1024" width="13" style="214"/>
    <col min="1025" max="1025" width="16.1640625" style="214" customWidth="1"/>
    <col min="1026" max="1030" width="12.83203125" style="214" customWidth="1"/>
    <col min="1031" max="1031" width="11.6640625" style="214" bestFit="1" customWidth="1"/>
    <col min="1032" max="1032" width="12.83203125" style="214" customWidth="1"/>
    <col min="1033" max="1033" width="14.6640625" style="214" customWidth="1"/>
    <col min="1034" max="1034" width="20.6640625" style="214" customWidth="1"/>
    <col min="1035" max="1035" width="12.83203125" style="214" customWidth="1"/>
    <col min="1036" max="1087" width="4.33203125" style="214" customWidth="1"/>
    <col min="1088" max="1118" width="6.33203125" style="214" customWidth="1"/>
    <col min="1119" max="1133" width="3.83203125" style="214" customWidth="1"/>
    <col min="1134" max="1275" width="13" style="214" customWidth="1"/>
    <col min="1276" max="1280" width="13" style="214"/>
    <col min="1281" max="1281" width="16.1640625" style="214" customWidth="1"/>
    <col min="1282" max="1286" width="12.83203125" style="214" customWidth="1"/>
    <col min="1287" max="1287" width="11.6640625" style="214" bestFit="1" customWidth="1"/>
    <col min="1288" max="1288" width="12.83203125" style="214" customWidth="1"/>
    <col min="1289" max="1289" width="14.6640625" style="214" customWidth="1"/>
    <col min="1290" max="1290" width="20.6640625" style="214" customWidth="1"/>
    <col min="1291" max="1291" width="12.83203125" style="214" customWidth="1"/>
    <col min="1292" max="1343" width="4.33203125" style="214" customWidth="1"/>
    <col min="1344" max="1374" width="6.33203125" style="214" customWidth="1"/>
    <col min="1375" max="1389" width="3.83203125" style="214" customWidth="1"/>
    <col min="1390" max="1531" width="13" style="214" customWidth="1"/>
    <col min="1532" max="1536" width="13" style="214"/>
    <col min="1537" max="1537" width="16.1640625" style="214" customWidth="1"/>
    <col min="1538" max="1542" width="12.83203125" style="214" customWidth="1"/>
    <col min="1543" max="1543" width="11.6640625" style="214" bestFit="1" customWidth="1"/>
    <col min="1544" max="1544" width="12.83203125" style="214" customWidth="1"/>
    <col min="1545" max="1545" width="14.6640625" style="214" customWidth="1"/>
    <col min="1546" max="1546" width="20.6640625" style="214" customWidth="1"/>
    <col min="1547" max="1547" width="12.83203125" style="214" customWidth="1"/>
    <col min="1548" max="1599" width="4.33203125" style="214" customWidth="1"/>
    <col min="1600" max="1630" width="6.33203125" style="214" customWidth="1"/>
    <col min="1631" max="1645" width="3.83203125" style="214" customWidth="1"/>
    <col min="1646" max="1787" width="13" style="214" customWidth="1"/>
    <col min="1788" max="1792" width="13" style="214"/>
    <col min="1793" max="1793" width="16.1640625" style="214" customWidth="1"/>
    <col min="1794" max="1798" width="12.83203125" style="214" customWidth="1"/>
    <col min="1799" max="1799" width="11.6640625" style="214" bestFit="1" customWidth="1"/>
    <col min="1800" max="1800" width="12.83203125" style="214" customWidth="1"/>
    <col min="1801" max="1801" width="14.6640625" style="214" customWidth="1"/>
    <col min="1802" max="1802" width="20.6640625" style="214" customWidth="1"/>
    <col min="1803" max="1803" width="12.83203125" style="214" customWidth="1"/>
    <col min="1804" max="1855" width="4.33203125" style="214" customWidth="1"/>
    <col min="1856" max="1886" width="6.33203125" style="214" customWidth="1"/>
    <col min="1887" max="1901" width="3.83203125" style="214" customWidth="1"/>
    <col min="1902" max="2043" width="13" style="214" customWidth="1"/>
    <col min="2044" max="2048" width="13" style="214"/>
    <col min="2049" max="2049" width="16.1640625" style="214" customWidth="1"/>
    <col min="2050" max="2054" width="12.83203125" style="214" customWidth="1"/>
    <col min="2055" max="2055" width="11.6640625" style="214" bestFit="1" customWidth="1"/>
    <col min="2056" max="2056" width="12.83203125" style="214" customWidth="1"/>
    <col min="2057" max="2057" width="14.6640625" style="214" customWidth="1"/>
    <col min="2058" max="2058" width="20.6640625" style="214" customWidth="1"/>
    <col min="2059" max="2059" width="12.83203125" style="214" customWidth="1"/>
    <col min="2060" max="2111" width="4.33203125" style="214" customWidth="1"/>
    <col min="2112" max="2142" width="6.33203125" style="214" customWidth="1"/>
    <col min="2143" max="2157" width="3.83203125" style="214" customWidth="1"/>
    <col min="2158" max="2299" width="13" style="214" customWidth="1"/>
    <col min="2300" max="2304" width="13" style="214"/>
    <col min="2305" max="2305" width="16.1640625" style="214" customWidth="1"/>
    <col min="2306" max="2310" width="12.83203125" style="214" customWidth="1"/>
    <col min="2311" max="2311" width="11.6640625" style="214" bestFit="1" customWidth="1"/>
    <col min="2312" max="2312" width="12.83203125" style="214" customWidth="1"/>
    <col min="2313" max="2313" width="14.6640625" style="214" customWidth="1"/>
    <col min="2314" max="2314" width="20.6640625" style="214" customWidth="1"/>
    <col min="2315" max="2315" width="12.83203125" style="214" customWidth="1"/>
    <col min="2316" max="2367" width="4.33203125" style="214" customWidth="1"/>
    <col min="2368" max="2398" width="6.33203125" style="214" customWidth="1"/>
    <col min="2399" max="2413" width="3.83203125" style="214" customWidth="1"/>
    <col min="2414" max="2555" width="13" style="214" customWidth="1"/>
    <col min="2556" max="2560" width="13" style="214"/>
    <col min="2561" max="2561" width="16.1640625" style="214" customWidth="1"/>
    <col min="2562" max="2566" width="12.83203125" style="214" customWidth="1"/>
    <col min="2567" max="2567" width="11.6640625" style="214" bestFit="1" customWidth="1"/>
    <col min="2568" max="2568" width="12.83203125" style="214" customWidth="1"/>
    <col min="2569" max="2569" width="14.6640625" style="214" customWidth="1"/>
    <col min="2570" max="2570" width="20.6640625" style="214" customWidth="1"/>
    <col min="2571" max="2571" width="12.83203125" style="214" customWidth="1"/>
    <col min="2572" max="2623" width="4.33203125" style="214" customWidth="1"/>
    <col min="2624" max="2654" width="6.33203125" style="214" customWidth="1"/>
    <col min="2655" max="2669" width="3.83203125" style="214" customWidth="1"/>
    <col min="2670" max="2811" width="13" style="214" customWidth="1"/>
    <col min="2812" max="2816" width="13" style="214"/>
    <col min="2817" max="2817" width="16.1640625" style="214" customWidth="1"/>
    <col min="2818" max="2822" width="12.83203125" style="214" customWidth="1"/>
    <col min="2823" max="2823" width="11.6640625" style="214" bestFit="1" customWidth="1"/>
    <col min="2824" max="2824" width="12.83203125" style="214" customWidth="1"/>
    <col min="2825" max="2825" width="14.6640625" style="214" customWidth="1"/>
    <col min="2826" max="2826" width="20.6640625" style="214" customWidth="1"/>
    <col min="2827" max="2827" width="12.83203125" style="214" customWidth="1"/>
    <col min="2828" max="2879" width="4.33203125" style="214" customWidth="1"/>
    <col min="2880" max="2910" width="6.33203125" style="214" customWidth="1"/>
    <col min="2911" max="2925" width="3.83203125" style="214" customWidth="1"/>
    <col min="2926" max="3067" width="13" style="214" customWidth="1"/>
    <col min="3068" max="3072" width="13" style="214"/>
    <col min="3073" max="3073" width="16.1640625" style="214" customWidth="1"/>
    <col min="3074" max="3078" width="12.83203125" style="214" customWidth="1"/>
    <col min="3079" max="3079" width="11.6640625" style="214" bestFit="1" customWidth="1"/>
    <col min="3080" max="3080" width="12.83203125" style="214" customWidth="1"/>
    <col min="3081" max="3081" width="14.6640625" style="214" customWidth="1"/>
    <col min="3082" max="3082" width="20.6640625" style="214" customWidth="1"/>
    <col min="3083" max="3083" width="12.83203125" style="214" customWidth="1"/>
    <col min="3084" max="3135" width="4.33203125" style="214" customWidth="1"/>
    <col min="3136" max="3166" width="6.33203125" style="214" customWidth="1"/>
    <col min="3167" max="3181" width="3.83203125" style="214" customWidth="1"/>
    <col min="3182" max="3323" width="13" style="214" customWidth="1"/>
    <col min="3324" max="3328" width="13" style="214"/>
    <col min="3329" max="3329" width="16.1640625" style="214" customWidth="1"/>
    <col min="3330" max="3334" width="12.83203125" style="214" customWidth="1"/>
    <col min="3335" max="3335" width="11.6640625" style="214" bestFit="1" customWidth="1"/>
    <col min="3336" max="3336" width="12.83203125" style="214" customWidth="1"/>
    <col min="3337" max="3337" width="14.6640625" style="214" customWidth="1"/>
    <col min="3338" max="3338" width="20.6640625" style="214" customWidth="1"/>
    <col min="3339" max="3339" width="12.83203125" style="214" customWidth="1"/>
    <col min="3340" max="3391" width="4.33203125" style="214" customWidth="1"/>
    <col min="3392" max="3422" width="6.33203125" style="214" customWidth="1"/>
    <col min="3423" max="3437" width="3.83203125" style="214" customWidth="1"/>
    <col min="3438" max="3579" width="13" style="214" customWidth="1"/>
    <col min="3580" max="3584" width="13" style="214"/>
    <col min="3585" max="3585" width="16.1640625" style="214" customWidth="1"/>
    <col min="3586" max="3590" width="12.83203125" style="214" customWidth="1"/>
    <col min="3591" max="3591" width="11.6640625" style="214" bestFit="1" customWidth="1"/>
    <col min="3592" max="3592" width="12.83203125" style="214" customWidth="1"/>
    <col min="3593" max="3593" width="14.6640625" style="214" customWidth="1"/>
    <col min="3594" max="3594" width="20.6640625" style="214" customWidth="1"/>
    <col min="3595" max="3595" width="12.83203125" style="214" customWidth="1"/>
    <col min="3596" max="3647" width="4.33203125" style="214" customWidth="1"/>
    <col min="3648" max="3678" width="6.33203125" style="214" customWidth="1"/>
    <col min="3679" max="3693" width="3.83203125" style="214" customWidth="1"/>
    <col min="3694" max="3835" width="13" style="214" customWidth="1"/>
    <col min="3836" max="3840" width="13" style="214"/>
    <col min="3841" max="3841" width="16.1640625" style="214" customWidth="1"/>
    <col min="3842" max="3846" width="12.83203125" style="214" customWidth="1"/>
    <col min="3847" max="3847" width="11.6640625" style="214" bestFit="1" customWidth="1"/>
    <col min="3848" max="3848" width="12.83203125" style="214" customWidth="1"/>
    <col min="3849" max="3849" width="14.6640625" style="214" customWidth="1"/>
    <col min="3850" max="3850" width="20.6640625" style="214" customWidth="1"/>
    <col min="3851" max="3851" width="12.83203125" style="214" customWidth="1"/>
    <col min="3852" max="3903" width="4.33203125" style="214" customWidth="1"/>
    <col min="3904" max="3934" width="6.33203125" style="214" customWidth="1"/>
    <col min="3935" max="3949" width="3.83203125" style="214" customWidth="1"/>
    <col min="3950" max="4091" width="13" style="214" customWidth="1"/>
    <col min="4092" max="4096" width="13" style="214"/>
    <col min="4097" max="4097" width="16.1640625" style="214" customWidth="1"/>
    <col min="4098" max="4102" width="12.83203125" style="214" customWidth="1"/>
    <col min="4103" max="4103" width="11.6640625" style="214" bestFit="1" customWidth="1"/>
    <col min="4104" max="4104" width="12.83203125" style="214" customWidth="1"/>
    <col min="4105" max="4105" width="14.6640625" style="214" customWidth="1"/>
    <col min="4106" max="4106" width="20.6640625" style="214" customWidth="1"/>
    <col min="4107" max="4107" width="12.83203125" style="214" customWidth="1"/>
    <col min="4108" max="4159" width="4.33203125" style="214" customWidth="1"/>
    <col min="4160" max="4190" width="6.33203125" style="214" customWidth="1"/>
    <col min="4191" max="4205" width="3.83203125" style="214" customWidth="1"/>
    <col min="4206" max="4347" width="13" style="214" customWidth="1"/>
    <col min="4348" max="4352" width="13" style="214"/>
    <col min="4353" max="4353" width="16.1640625" style="214" customWidth="1"/>
    <col min="4354" max="4358" width="12.83203125" style="214" customWidth="1"/>
    <col min="4359" max="4359" width="11.6640625" style="214" bestFit="1" customWidth="1"/>
    <col min="4360" max="4360" width="12.83203125" style="214" customWidth="1"/>
    <col min="4361" max="4361" width="14.6640625" style="214" customWidth="1"/>
    <col min="4362" max="4362" width="20.6640625" style="214" customWidth="1"/>
    <col min="4363" max="4363" width="12.83203125" style="214" customWidth="1"/>
    <col min="4364" max="4415" width="4.33203125" style="214" customWidth="1"/>
    <col min="4416" max="4446" width="6.33203125" style="214" customWidth="1"/>
    <col min="4447" max="4461" width="3.83203125" style="214" customWidth="1"/>
    <col min="4462" max="4603" width="13" style="214" customWidth="1"/>
    <col min="4604" max="4608" width="13" style="214"/>
    <col min="4609" max="4609" width="16.1640625" style="214" customWidth="1"/>
    <col min="4610" max="4614" width="12.83203125" style="214" customWidth="1"/>
    <col min="4615" max="4615" width="11.6640625" style="214" bestFit="1" customWidth="1"/>
    <col min="4616" max="4616" width="12.83203125" style="214" customWidth="1"/>
    <col min="4617" max="4617" width="14.6640625" style="214" customWidth="1"/>
    <col min="4618" max="4618" width="20.6640625" style="214" customWidth="1"/>
    <col min="4619" max="4619" width="12.83203125" style="214" customWidth="1"/>
    <col min="4620" max="4671" width="4.33203125" style="214" customWidth="1"/>
    <col min="4672" max="4702" width="6.33203125" style="214" customWidth="1"/>
    <col min="4703" max="4717" width="3.83203125" style="214" customWidth="1"/>
    <col min="4718" max="4859" width="13" style="214" customWidth="1"/>
    <col min="4860" max="4864" width="13" style="214"/>
    <col min="4865" max="4865" width="16.1640625" style="214" customWidth="1"/>
    <col min="4866" max="4870" width="12.83203125" style="214" customWidth="1"/>
    <col min="4871" max="4871" width="11.6640625" style="214" bestFit="1" customWidth="1"/>
    <col min="4872" max="4872" width="12.83203125" style="214" customWidth="1"/>
    <col min="4873" max="4873" width="14.6640625" style="214" customWidth="1"/>
    <col min="4874" max="4874" width="20.6640625" style="214" customWidth="1"/>
    <col min="4875" max="4875" width="12.83203125" style="214" customWidth="1"/>
    <col min="4876" max="4927" width="4.33203125" style="214" customWidth="1"/>
    <col min="4928" max="4958" width="6.33203125" style="214" customWidth="1"/>
    <col min="4959" max="4973" width="3.83203125" style="214" customWidth="1"/>
    <col min="4974" max="5115" width="13" style="214" customWidth="1"/>
    <col min="5116" max="5120" width="13" style="214"/>
    <col min="5121" max="5121" width="16.1640625" style="214" customWidth="1"/>
    <col min="5122" max="5126" width="12.83203125" style="214" customWidth="1"/>
    <col min="5127" max="5127" width="11.6640625" style="214" bestFit="1" customWidth="1"/>
    <col min="5128" max="5128" width="12.83203125" style="214" customWidth="1"/>
    <col min="5129" max="5129" width="14.6640625" style="214" customWidth="1"/>
    <col min="5130" max="5130" width="20.6640625" style="214" customWidth="1"/>
    <col min="5131" max="5131" width="12.83203125" style="214" customWidth="1"/>
    <col min="5132" max="5183" width="4.33203125" style="214" customWidth="1"/>
    <col min="5184" max="5214" width="6.33203125" style="214" customWidth="1"/>
    <col min="5215" max="5229" width="3.83203125" style="214" customWidth="1"/>
    <col min="5230" max="5371" width="13" style="214" customWidth="1"/>
    <col min="5372" max="5376" width="13" style="214"/>
    <col min="5377" max="5377" width="16.1640625" style="214" customWidth="1"/>
    <col min="5378" max="5382" width="12.83203125" style="214" customWidth="1"/>
    <col min="5383" max="5383" width="11.6640625" style="214" bestFit="1" customWidth="1"/>
    <col min="5384" max="5384" width="12.83203125" style="214" customWidth="1"/>
    <col min="5385" max="5385" width="14.6640625" style="214" customWidth="1"/>
    <col min="5386" max="5386" width="20.6640625" style="214" customWidth="1"/>
    <col min="5387" max="5387" width="12.83203125" style="214" customWidth="1"/>
    <col min="5388" max="5439" width="4.33203125" style="214" customWidth="1"/>
    <col min="5440" max="5470" width="6.33203125" style="214" customWidth="1"/>
    <col min="5471" max="5485" width="3.83203125" style="214" customWidth="1"/>
    <col min="5486" max="5627" width="13" style="214" customWidth="1"/>
    <col min="5628" max="5632" width="13" style="214"/>
    <col min="5633" max="5633" width="16.1640625" style="214" customWidth="1"/>
    <col min="5634" max="5638" width="12.83203125" style="214" customWidth="1"/>
    <col min="5639" max="5639" width="11.6640625" style="214" bestFit="1" customWidth="1"/>
    <col min="5640" max="5640" width="12.83203125" style="214" customWidth="1"/>
    <col min="5641" max="5641" width="14.6640625" style="214" customWidth="1"/>
    <col min="5642" max="5642" width="20.6640625" style="214" customWidth="1"/>
    <col min="5643" max="5643" width="12.83203125" style="214" customWidth="1"/>
    <col min="5644" max="5695" width="4.33203125" style="214" customWidth="1"/>
    <col min="5696" max="5726" width="6.33203125" style="214" customWidth="1"/>
    <col min="5727" max="5741" width="3.83203125" style="214" customWidth="1"/>
    <col min="5742" max="5883" width="13" style="214" customWidth="1"/>
    <col min="5884" max="5888" width="13" style="214"/>
    <col min="5889" max="5889" width="16.1640625" style="214" customWidth="1"/>
    <col min="5890" max="5894" width="12.83203125" style="214" customWidth="1"/>
    <col min="5895" max="5895" width="11.6640625" style="214" bestFit="1" customWidth="1"/>
    <col min="5896" max="5896" width="12.83203125" style="214" customWidth="1"/>
    <col min="5897" max="5897" width="14.6640625" style="214" customWidth="1"/>
    <col min="5898" max="5898" width="20.6640625" style="214" customWidth="1"/>
    <col min="5899" max="5899" width="12.83203125" style="214" customWidth="1"/>
    <col min="5900" max="5951" width="4.33203125" style="214" customWidth="1"/>
    <col min="5952" max="5982" width="6.33203125" style="214" customWidth="1"/>
    <col min="5983" max="5997" width="3.83203125" style="214" customWidth="1"/>
    <col min="5998" max="6139" width="13" style="214" customWidth="1"/>
    <col min="6140" max="6144" width="13" style="214"/>
    <col min="6145" max="6145" width="16.1640625" style="214" customWidth="1"/>
    <col min="6146" max="6150" width="12.83203125" style="214" customWidth="1"/>
    <col min="6151" max="6151" width="11.6640625" style="214" bestFit="1" customWidth="1"/>
    <col min="6152" max="6152" width="12.83203125" style="214" customWidth="1"/>
    <col min="6153" max="6153" width="14.6640625" style="214" customWidth="1"/>
    <col min="6154" max="6154" width="20.6640625" style="214" customWidth="1"/>
    <col min="6155" max="6155" width="12.83203125" style="214" customWidth="1"/>
    <col min="6156" max="6207" width="4.33203125" style="214" customWidth="1"/>
    <col min="6208" max="6238" width="6.33203125" style="214" customWidth="1"/>
    <col min="6239" max="6253" width="3.83203125" style="214" customWidth="1"/>
    <col min="6254" max="6395" width="13" style="214" customWidth="1"/>
    <col min="6396" max="6400" width="13" style="214"/>
    <col min="6401" max="6401" width="16.1640625" style="214" customWidth="1"/>
    <col min="6402" max="6406" width="12.83203125" style="214" customWidth="1"/>
    <col min="6407" max="6407" width="11.6640625" style="214" bestFit="1" customWidth="1"/>
    <col min="6408" max="6408" width="12.83203125" style="214" customWidth="1"/>
    <col min="6409" max="6409" width="14.6640625" style="214" customWidth="1"/>
    <col min="6410" max="6410" width="20.6640625" style="214" customWidth="1"/>
    <col min="6411" max="6411" width="12.83203125" style="214" customWidth="1"/>
    <col min="6412" max="6463" width="4.33203125" style="214" customWidth="1"/>
    <col min="6464" max="6494" width="6.33203125" style="214" customWidth="1"/>
    <col min="6495" max="6509" width="3.83203125" style="214" customWidth="1"/>
    <col min="6510" max="6651" width="13" style="214" customWidth="1"/>
    <col min="6652" max="6656" width="13" style="214"/>
    <col min="6657" max="6657" width="16.1640625" style="214" customWidth="1"/>
    <col min="6658" max="6662" width="12.83203125" style="214" customWidth="1"/>
    <col min="6663" max="6663" width="11.6640625" style="214" bestFit="1" customWidth="1"/>
    <col min="6664" max="6664" width="12.83203125" style="214" customWidth="1"/>
    <col min="6665" max="6665" width="14.6640625" style="214" customWidth="1"/>
    <col min="6666" max="6666" width="20.6640625" style="214" customWidth="1"/>
    <col min="6667" max="6667" width="12.83203125" style="214" customWidth="1"/>
    <col min="6668" max="6719" width="4.33203125" style="214" customWidth="1"/>
    <col min="6720" max="6750" width="6.33203125" style="214" customWidth="1"/>
    <col min="6751" max="6765" width="3.83203125" style="214" customWidth="1"/>
    <col min="6766" max="6907" width="13" style="214" customWidth="1"/>
    <col min="6908" max="6912" width="13" style="214"/>
    <col min="6913" max="6913" width="16.1640625" style="214" customWidth="1"/>
    <col min="6914" max="6918" width="12.83203125" style="214" customWidth="1"/>
    <col min="6919" max="6919" width="11.6640625" style="214" bestFit="1" customWidth="1"/>
    <col min="6920" max="6920" width="12.83203125" style="214" customWidth="1"/>
    <col min="6921" max="6921" width="14.6640625" style="214" customWidth="1"/>
    <col min="6922" max="6922" width="20.6640625" style="214" customWidth="1"/>
    <col min="6923" max="6923" width="12.83203125" style="214" customWidth="1"/>
    <col min="6924" max="6975" width="4.33203125" style="214" customWidth="1"/>
    <col min="6976" max="7006" width="6.33203125" style="214" customWidth="1"/>
    <col min="7007" max="7021" width="3.83203125" style="214" customWidth="1"/>
    <col min="7022" max="7163" width="13" style="214" customWidth="1"/>
    <col min="7164" max="7168" width="13" style="214"/>
    <col min="7169" max="7169" width="16.1640625" style="214" customWidth="1"/>
    <col min="7170" max="7174" width="12.83203125" style="214" customWidth="1"/>
    <col min="7175" max="7175" width="11.6640625" style="214" bestFit="1" customWidth="1"/>
    <col min="7176" max="7176" width="12.83203125" style="214" customWidth="1"/>
    <col min="7177" max="7177" width="14.6640625" style="214" customWidth="1"/>
    <col min="7178" max="7178" width="20.6640625" style="214" customWidth="1"/>
    <col min="7179" max="7179" width="12.83203125" style="214" customWidth="1"/>
    <col min="7180" max="7231" width="4.33203125" style="214" customWidth="1"/>
    <col min="7232" max="7262" width="6.33203125" style="214" customWidth="1"/>
    <col min="7263" max="7277" width="3.83203125" style="214" customWidth="1"/>
    <col min="7278" max="7419" width="13" style="214" customWidth="1"/>
    <col min="7420" max="7424" width="13" style="214"/>
    <col min="7425" max="7425" width="16.1640625" style="214" customWidth="1"/>
    <col min="7426" max="7430" width="12.83203125" style="214" customWidth="1"/>
    <col min="7431" max="7431" width="11.6640625" style="214" bestFit="1" customWidth="1"/>
    <col min="7432" max="7432" width="12.83203125" style="214" customWidth="1"/>
    <col min="7433" max="7433" width="14.6640625" style="214" customWidth="1"/>
    <col min="7434" max="7434" width="20.6640625" style="214" customWidth="1"/>
    <col min="7435" max="7435" width="12.83203125" style="214" customWidth="1"/>
    <col min="7436" max="7487" width="4.33203125" style="214" customWidth="1"/>
    <col min="7488" max="7518" width="6.33203125" style="214" customWidth="1"/>
    <col min="7519" max="7533" width="3.83203125" style="214" customWidth="1"/>
    <col min="7534" max="7675" width="13" style="214" customWidth="1"/>
    <col min="7676" max="7680" width="13" style="214"/>
    <col min="7681" max="7681" width="16.1640625" style="214" customWidth="1"/>
    <col min="7682" max="7686" width="12.83203125" style="214" customWidth="1"/>
    <col min="7687" max="7687" width="11.6640625" style="214" bestFit="1" customWidth="1"/>
    <col min="7688" max="7688" width="12.83203125" style="214" customWidth="1"/>
    <col min="7689" max="7689" width="14.6640625" style="214" customWidth="1"/>
    <col min="7690" max="7690" width="20.6640625" style="214" customWidth="1"/>
    <col min="7691" max="7691" width="12.83203125" style="214" customWidth="1"/>
    <col min="7692" max="7743" width="4.33203125" style="214" customWidth="1"/>
    <col min="7744" max="7774" width="6.33203125" style="214" customWidth="1"/>
    <col min="7775" max="7789" width="3.83203125" style="214" customWidth="1"/>
    <col min="7790" max="7931" width="13" style="214" customWidth="1"/>
    <col min="7932" max="7936" width="13" style="214"/>
    <col min="7937" max="7937" width="16.1640625" style="214" customWidth="1"/>
    <col min="7938" max="7942" width="12.83203125" style="214" customWidth="1"/>
    <col min="7943" max="7943" width="11.6640625" style="214" bestFit="1" customWidth="1"/>
    <col min="7944" max="7944" width="12.83203125" style="214" customWidth="1"/>
    <col min="7945" max="7945" width="14.6640625" style="214" customWidth="1"/>
    <col min="7946" max="7946" width="20.6640625" style="214" customWidth="1"/>
    <col min="7947" max="7947" width="12.83203125" style="214" customWidth="1"/>
    <col min="7948" max="7999" width="4.33203125" style="214" customWidth="1"/>
    <col min="8000" max="8030" width="6.33203125" style="214" customWidth="1"/>
    <col min="8031" max="8045" width="3.83203125" style="214" customWidth="1"/>
    <col min="8046" max="8187" width="13" style="214" customWidth="1"/>
    <col min="8188" max="8192" width="13" style="214"/>
    <col min="8193" max="8193" width="16.1640625" style="214" customWidth="1"/>
    <col min="8194" max="8198" width="12.83203125" style="214" customWidth="1"/>
    <col min="8199" max="8199" width="11.6640625" style="214" bestFit="1" customWidth="1"/>
    <col min="8200" max="8200" width="12.83203125" style="214" customWidth="1"/>
    <col min="8201" max="8201" width="14.6640625" style="214" customWidth="1"/>
    <col min="8202" max="8202" width="20.6640625" style="214" customWidth="1"/>
    <col min="8203" max="8203" width="12.83203125" style="214" customWidth="1"/>
    <col min="8204" max="8255" width="4.33203125" style="214" customWidth="1"/>
    <col min="8256" max="8286" width="6.33203125" style="214" customWidth="1"/>
    <col min="8287" max="8301" width="3.83203125" style="214" customWidth="1"/>
    <col min="8302" max="8443" width="13" style="214" customWidth="1"/>
    <col min="8444" max="8448" width="13" style="214"/>
    <col min="8449" max="8449" width="16.1640625" style="214" customWidth="1"/>
    <col min="8450" max="8454" width="12.83203125" style="214" customWidth="1"/>
    <col min="8455" max="8455" width="11.6640625" style="214" bestFit="1" customWidth="1"/>
    <col min="8456" max="8456" width="12.83203125" style="214" customWidth="1"/>
    <col min="8457" max="8457" width="14.6640625" style="214" customWidth="1"/>
    <col min="8458" max="8458" width="20.6640625" style="214" customWidth="1"/>
    <col min="8459" max="8459" width="12.83203125" style="214" customWidth="1"/>
    <col min="8460" max="8511" width="4.33203125" style="214" customWidth="1"/>
    <col min="8512" max="8542" width="6.33203125" style="214" customWidth="1"/>
    <col min="8543" max="8557" width="3.83203125" style="214" customWidth="1"/>
    <col min="8558" max="8699" width="13" style="214" customWidth="1"/>
    <col min="8700" max="8704" width="13" style="214"/>
    <col min="8705" max="8705" width="16.1640625" style="214" customWidth="1"/>
    <col min="8706" max="8710" width="12.83203125" style="214" customWidth="1"/>
    <col min="8711" max="8711" width="11.6640625" style="214" bestFit="1" customWidth="1"/>
    <col min="8712" max="8712" width="12.83203125" style="214" customWidth="1"/>
    <col min="8713" max="8713" width="14.6640625" style="214" customWidth="1"/>
    <col min="8714" max="8714" width="20.6640625" style="214" customWidth="1"/>
    <col min="8715" max="8715" width="12.83203125" style="214" customWidth="1"/>
    <col min="8716" max="8767" width="4.33203125" style="214" customWidth="1"/>
    <col min="8768" max="8798" width="6.33203125" style="214" customWidth="1"/>
    <col min="8799" max="8813" width="3.83203125" style="214" customWidth="1"/>
    <col min="8814" max="8955" width="13" style="214" customWidth="1"/>
    <col min="8956" max="8960" width="13" style="214"/>
    <col min="8961" max="8961" width="16.1640625" style="214" customWidth="1"/>
    <col min="8962" max="8966" width="12.83203125" style="214" customWidth="1"/>
    <col min="8967" max="8967" width="11.6640625" style="214" bestFit="1" customWidth="1"/>
    <col min="8968" max="8968" width="12.83203125" style="214" customWidth="1"/>
    <col min="8969" max="8969" width="14.6640625" style="214" customWidth="1"/>
    <col min="8970" max="8970" width="20.6640625" style="214" customWidth="1"/>
    <col min="8971" max="8971" width="12.83203125" style="214" customWidth="1"/>
    <col min="8972" max="9023" width="4.33203125" style="214" customWidth="1"/>
    <col min="9024" max="9054" width="6.33203125" style="214" customWidth="1"/>
    <col min="9055" max="9069" width="3.83203125" style="214" customWidth="1"/>
    <col min="9070" max="9211" width="13" style="214" customWidth="1"/>
    <col min="9212" max="9216" width="13" style="214"/>
    <col min="9217" max="9217" width="16.1640625" style="214" customWidth="1"/>
    <col min="9218" max="9222" width="12.83203125" style="214" customWidth="1"/>
    <col min="9223" max="9223" width="11.6640625" style="214" bestFit="1" customWidth="1"/>
    <col min="9224" max="9224" width="12.83203125" style="214" customWidth="1"/>
    <col min="9225" max="9225" width="14.6640625" style="214" customWidth="1"/>
    <col min="9226" max="9226" width="20.6640625" style="214" customWidth="1"/>
    <col min="9227" max="9227" width="12.83203125" style="214" customWidth="1"/>
    <col min="9228" max="9279" width="4.33203125" style="214" customWidth="1"/>
    <col min="9280" max="9310" width="6.33203125" style="214" customWidth="1"/>
    <col min="9311" max="9325" width="3.83203125" style="214" customWidth="1"/>
    <col min="9326" max="9467" width="13" style="214" customWidth="1"/>
    <col min="9468" max="9472" width="13" style="214"/>
    <col min="9473" max="9473" width="16.1640625" style="214" customWidth="1"/>
    <col min="9474" max="9478" width="12.83203125" style="214" customWidth="1"/>
    <col min="9479" max="9479" width="11.6640625" style="214" bestFit="1" customWidth="1"/>
    <col min="9480" max="9480" width="12.83203125" style="214" customWidth="1"/>
    <col min="9481" max="9481" width="14.6640625" style="214" customWidth="1"/>
    <col min="9482" max="9482" width="20.6640625" style="214" customWidth="1"/>
    <col min="9483" max="9483" width="12.83203125" style="214" customWidth="1"/>
    <col min="9484" max="9535" width="4.33203125" style="214" customWidth="1"/>
    <col min="9536" max="9566" width="6.33203125" style="214" customWidth="1"/>
    <col min="9567" max="9581" width="3.83203125" style="214" customWidth="1"/>
    <col min="9582" max="9723" width="13" style="214" customWidth="1"/>
    <col min="9724" max="9728" width="13" style="214"/>
    <col min="9729" max="9729" width="16.1640625" style="214" customWidth="1"/>
    <col min="9730" max="9734" width="12.83203125" style="214" customWidth="1"/>
    <col min="9735" max="9735" width="11.6640625" style="214" bestFit="1" customWidth="1"/>
    <col min="9736" max="9736" width="12.83203125" style="214" customWidth="1"/>
    <col min="9737" max="9737" width="14.6640625" style="214" customWidth="1"/>
    <col min="9738" max="9738" width="20.6640625" style="214" customWidth="1"/>
    <col min="9739" max="9739" width="12.83203125" style="214" customWidth="1"/>
    <col min="9740" max="9791" width="4.33203125" style="214" customWidth="1"/>
    <col min="9792" max="9822" width="6.33203125" style="214" customWidth="1"/>
    <col min="9823" max="9837" width="3.83203125" style="214" customWidth="1"/>
    <col min="9838" max="9979" width="13" style="214" customWidth="1"/>
    <col min="9980" max="9984" width="13" style="214"/>
    <col min="9985" max="9985" width="16.1640625" style="214" customWidth="1"/>
    <col min="9986" max="9990" width="12.83203125" style="214" customWidth="1"/>
    <col min="9991" max="9991" width="11.6640625" style="214" bestFit="1" customWidth="1"/>
    <col min="9992" max="9992" width="12.83203125" style="214" customWidth="1"/>
    <col min="9993" max="9993" width="14.6640625" style="214" customWidth="1"/>
    <col min="9994" max="9994" width="20.6640625" style="214" customWidth="1"/>
    <col min="9995" max="9995" width="12.83203125" style="214" customWidth="1"/>
    <col min="9996" max="10047" width="4.33203125" style="214" customWidth="1"/>
    <col min="10048" max="10078" width="6.33203125" style="214" customWidth="1"/>
    <col min="10079" max="10093" width="3.83203125" style="214" customWidth="1"/>
    <col min="10094" max="10235" width="13" style="214" customWidth="1"/>
    <col min="10236" max="10240" width="13" style="214"/>
    <col min="10241" max="10241" width="16.1640625" style="214" customWidth="1"/>
    <col min="10242" max="10246" width="12.83203125" style="214" customWidth="1"/>
    <col min="10247" max="10247" width="11.6640625" style="214" bestFit="1" customWidth="1"/>
    <col min="10248" max="10248" width="12.83203125" style="214" customWidth="1"/>
    <col min="10249" max="10249" width="14.6640625" style="214" customWidth="1"/>
    <col min="10250" max="10250" width="20.6640625" style="214" customWidth="1"/>
    <col min="10251" max="10251" width="12.83203125" style="214" customWidth="1"/>
    <col min="10252" max="10303" width="4.33203125" style="214" customWidth="1"/>
    <col min="10304" max="10334" width="6.33203125" style="214" customWidth="1"/>
    <col min="10335" max="10349" width="3.83203125" style="214" customWidth="1"/>
    <col min="10350" max="10491" width="13" style="214" customWidth="1"/>
    <col min="10492" max="10496" width="13" style="214"/>
    <col min="10497" max="10497" width="16.1640625" style="214" customWidth="1"/>
    <col min="10498" max="10502" width="12.83203125" style="214" customWidth="1"/>
    <col min="10503" max="10503" width="11.6640625" style="214" bestFit="1" customWidth="1"/>
    <col min="10504" max="10504" width="12.83203125" style="214" customWidth="1"/>
    <col min="10505" max="10505" width="14.6640625" style="214" customWidth="1"/>
    <col min="10506" max="10506" width="20.6640625" style="214" customWidth="1"/>
    <col min="10507" max="10507" width="12.83203125" style="214" customWidth="1"/>
    <col min="10508" max="10559" width="4.33203125" style="214" customWidth="1"/>
    <col min="10560" max="10590" width="6.33203125" style="214" customWidth="1"/>
    <col min="10591" max="10605" width="3.83203125" style="214" customWidth="1"/>
    <col min="10606" max="10747" width="13" style="214" customWidth="1"/>
    <col min="10748" max="10752" width="13" style="214"/>
    <col min="10753" max="10753" width="16.1640625" style="214" customWidth="1"/>
    <col min="10754" max="10758" width="12.83203125" style="214" customWidth="1"/>
    <col min="10759" max="10759" width="11.6640625" style="214" bestFit="1" customWidth="1"/>
    <col min="10760" max="10760" width="12.83203125" style="214" customWidth="1"/>
    <col min="10761" max="10761" width="14.6640625" style="214" customWidth="1"/>
    <col min="10762" max="10762" width="20.6640625" style="214" customWidth="1"/>
    <col min="10763" max="10763" width="12.83203125" style="214" customWidth="1"/>
    <col min="10764" max="10815" width="4.33203125" style="214" customWidth="1"/>
    <col min="10816" max="10846" width="6.33203125" style="214" customWidth="1"/>
    <col min="10847" max="10861" width="3.83203125" style="214" customWidth="1"/>
    <col min="10862" max="11003" width="13" style="214" customWidth="1"/>
    <col min="11004" max="11008" width="13" style="214"/>
    <col min="11009" max="11009" width="16.1640625" style="214" customWidth="1"/>
    <col min="11010" max="11014" width="12.83203125" style="214" customWidth="1"/>
    <col min="11015" max="11015" width="11.6640625" style="214" bestFit="1" customWidth="1"/>
    <col min="11016" max="11016" width="12.83203125" style="214" customWidth="1"/>
    <col min="11017" max="11017" width="14.6640625" style="214" customWidth="1"/>
    <col min="11018" max="11018" width="20.6640625" style="214" customWidth="1"/>
    <col min="11019" max="11019" width="12.83203125" style="214" customWidth="1"/>
    <col min="11020" max="11071" width="4.33203125" style="214" customWidth="1"/>
    <col min="11072" max="11102" width="6.33203125" style="214" customWidth="1"/>
    <col min="11103" max="11117" width="3.83203125" style="214" customWidth="1"/>
    <col min="11118" max="11259" width="13" style="214" customWidth="1"/>
    <col min="11260" max="11264" width="13" style="214"/>
    <col min="11265" max="11265" width="16.1640625" style="214" customWidth="1"/>
    <col min="11266" max="11270" width="12.83203125" style="214" customWidth="1"/>
    <col min="11271" max="11271" width="11.6640625" style="214" bestFit="1" customWidth="1"/>
    <col min="11272" max="11272" width="12.83203125" style="214" customWidth="1"/>
    <col min="11273" max="11273" width="14.6640625" style="214" customWidth="1"/>
    <col min="11274" max="11274" width="20.6640625" style="214" customWidth="1"/>
    <col min="11275" max="11275" width="12.83203125" style="214" customWidth="1"/>
    <col min="11276" max="11327" width="4.33203125" style="214" customWidth="1"/>
    <col min="11328" max="11358" width="6.33203125" style="214" customWidth="1"/>
    <col min="11359" max="11373" width="3.83203125" style="214" customWidth="1"/>
    <col min="11374" max="11515" width="13" style="214" customWidth="1"/>
    <col min="11516" max="11520" width="13" style="214"/>
    <col min="11521" max="11521" width="16.1640625" style="214" customWidth="1"/>
    <col min="11522" max="11526" width="12.83203125" style="214" customWidth="1"/>
    <col min="11527" max="11527" width="11.6640625" style="214" bestFit="1" customWidth="1"/>
    <col min="11528" max="11528" width="12.83203125" style="214" customWidth="1"/>
    <col min="11529" max="11529" width="14.6640625" style="214" customWidth="1"/>
    <col min="11530" max="11530" width="20.6640625" style="214" customWidth="1"/>
    <col min="11531" max="11531" width="12.83203125" style="214" customWidth="1"/>
    <col min="11532" max="11583" width="4.33203125" style="214" customWidth="1"/>
    <col min="11584" max="11614" width="6.33203125" style="214" customWidth="1"/>
    <col min="11615" max="11629" width="3.83203125" style="214" customWidth="1"/>
    <col min="11630" max="11771" width="13" style="214" customWidth="1"/>
    <col min="11772" max="11776" width="13" style="214"/>
    <col min="11777" max="11777" width="16.1640625" style="214" customWidth="1"/>
    <col min="11778" max="11782" width="12.83203125" style="214" customWidth="1"/>
    <col min="11783" max="11783" width="11.6640625" style="214" bestFit="1" customWidth="1"/>
    <col min="11784" max="11784" width="12.83203125" style="214" customWidth="1"/>
    <col min="11785" max="11785" width="14.6640625" style="214" customWidth="1"/>
    <col min="11786" max="11786" width="20.6640625" style="214" customWidth="1"/>
    <col min="11787" max="11787" width="12.83203125" style="214" customWidth="1"/>
    <col min="11788" max="11839" width="4.33203125" style="214" customWidth="1"/>
    <col min="11840" max="11870" width="6.33203125" style="214" customWidth="1"/>
    <col min="11871" max="11885" width="3.83203125" style="214" customWidth="1"/>
    <col min="11886" max="12027" width="13" style="214" customWidth="1"/>
    <col min="12028" max="12032" width="13" style="214"/>
    <col min="12033" max="12033" width="16.1640625" style="214" customWidth="1"/>
    <col min="12034" max="12038" width="12.83203125" style="214" customWidth="1"/>
    <col min="12039" max="12039" width="11.6640625" style="214" bestFit="1" customWidth="1"/>
    <col min="12040" max="12040" width="12.83203125" style="214" customWidth="1"/>
    <col min="12041" max="12041" width="14.6640625" style="214" customWidth="1"/>
    <col min="12042" max="12042" width="20.6640625" style="214" customWidth="1"/>
    <col min="12043" max="12043" width="12.83203125" style="214" customWidth="1"/>
    <col min="12044" max="12095" width="4.33203125" style="214" customWidth="1"/>
    <col min="12096" max="12126" width="6.33203125" style="214" customWidth="1"/>
    <col min="12127" max="12141" width="3.83203125" style="214" customWidth="1"/>
    <col min="12142" max="12283" width="13" style="214" customWidth="1"/>
    <col min="12284" max="12288" width="13" style="214"/>
    <col min="12289" max="12289" width="16.1640625" style="214" customWidth="1"/>
    <col min="12290" max="12294" width="12.83203125" style="214" customWidth="1"/>
    <col min="12295" max="12295" width="11.6640625" style="214" bestFit="1" customWidth="1"/>
    <col min="12296" max="12296" width="12.83203125" style="214" customWidth="1"/>
    <col min="12297" max="12297" width="14.6640625" style="214" customWidth="1"/>
    <col min="12298" max="12298" width="20.6640625" style="214" customWidth="1"/>
    <col min="12299" max="12299" width="12.83203125" style="214" customWidth="1"/>
    <col min="12300" max="12351" width="4.33203125" style="214" customWidth="1"/>
    <col min="12352" max="12382" width="6.33203125" style="214" customWidth="1"/>
    <col min="12383" max="12397" width="3.83203125" style="214" customWidth="1"/>
    <col min="12398" max="12539" width="13" style="214" customWidth="1"/>
    <col min="12540" max="12544" width="13" style="214"/>
    <col min="12545" max="12545" width="16.1640625" style="214" customWidth="1"/>
    <col min="12546" max="12550" width="12.83203125" style="214" customWidth="1"/>
    <col min="12551" max="12551" width="11.6640625" style="214" bestFit="1" customWidth="1"/>
    <col min="12552" max="12552" width="12.83203125" style="214" customWidth="1"/>
    <col min="12553" max="12553" width="14.6640625" style="214" customWidth="1"/>
    <col min="12554" max="12554" width="20.6640625" style="214" customWidth="1"/>
    <col min="12555" max="12555" width="12.83203125" style="214" customWidth="1"/>
    <col min="12556" max="12607" width="4.33203125" style="214" customWidth="1"/>
    <col min="12608" max="12638" width="6.33203125" style="214" customWidth="1"/>
    <col min="12639" max="12653" width="3.83203125" style="214" customWidth="1"/>
    <col min="12654" max="12795" width="13" style="214" customWidth="1"/>
    <col min="12796" max="12800" width="13" style="214"/>
    <col min="12801" max="12801" width="16.1640625" style="214" customWidth="1"/>
    <col min="12802" max="12806" width="12.83203125" style="214" customWidth="1"/>
    <col min="12807" max="12807" width="11.6640625" style="214" bestFit="1" customWidth="1"/>
    <col min="12808" max="12808" width="12.83203125" style="214" customWidth="1"/>
    <col min="12809" max="12809" width="14.6640625" style="214" customWidth="1"/>
    <col min="12810" max="12810" width="20.6640625" style="214" customWidth="1"/>
    <col min="12811" max="12811" width="12.83203125" style="214" customWidth="1"/>
    <col min="12812" max="12863" width="4.33203125" style="214" customWidth="1"/>
    <col min="12864" max="12894" width="6.33203125" style="214" customWidth="1"/>
    <col min="12895" max="12909" width="3.83203125" style="214" customWidth="1"/>
    <col min="12910" max="13051" width="13" style="214" customWidth="1"/>
    <col min="13052" max="13056" width="13" style="214"/>
    <col min="13057" max="13057" width="16.1640625" style="214" customWidth="1"/>
    <col min="13058" max="13062" width="12.83203125" style="214" customWidth="1"/>
    <col min="13063" max="13063" width="11.6640625" style="214" bestFit="1" customWidth="1"/>
    <col min="13064" max="13064" width="12.83203125" style="214" customWidth="1"/>
    <col min="13065" max="13065" width="14.6640625" style="214" customWidth="1"/>
    <col min="13066" max="13066" width="20.6640625" style="214" customWidth="1"/>
    <col min="13067" max="13067" width="12.83203125" style="214" customWidth="1"/>
    <col min="13068" max="13119" width="4.33203125" style="214" customWidth="1"/>
    <col min="13120" max="13150" width="6.33203125" style="214" customWidth="1"/>
    <col min="13151" max="13165" width="3.83203125" style="214" customWidth="1"/>
    <col min="13166" max="13307" width="13" style="214" customWidth="1"/>
    <col min="13308" max="13312" width="13" style="214"/>
    <col min="13313" max="13313" width="16.1640625" style="214" customWidth="1"/>
    <col min="13314" max="13318" width="12.83203125" style="214" customWidth="1"/>
    <col min="13319" max="13319" width="11.6640625" style="214" bestFit="1" customWidth="1"/>
    <col min="13320" max="13320" width="12.83203125" style="214" customWidth="1"/>
    <col min="13321" max="13321" width="14.6640625" style="214" customWidth="1"/>
    <col min="13322" max="13322" width="20.6640625" style="214" customWidth="1"/>
    <col min="13323" max="13323" width="12.83203125" style="214" customWidth="1"/>
    <col min="13324" max="13375" width="4.33203125" style="214" customWidth="1"/>
    <col min="13376" max="13406" width="6.33203125" style="214" customWidth="1"/>
    <col min="13407" max="13421" width="3.83203125" style="214" customWidth="1"/>
    <col min="13422" max="13563" width="13" style="214" customWidth="1"/>
    <col min="13564" max="13568" width="13" style="214"/>
    <col min="13569" max="13569" width="16.1640625" style="214" customWidth="1"/>
    <col min="13570" max="13574" width="12.83203125" style="214" customWidth="1"/>
    <col min="13575" max="13575" width="11.6640625" style="214" bestFit="1" customWidth="1"/>
    <col min="13576" max="13576" width="12.83203125" style="214" customWidth="1"/>
    <col min="13577" max="13577" width="14.6640625" style="214" customWidth="1"/>
    <col min="13578" max="13578" width="20.6640625" style="214" customWidth="1"/>
    <col min="13579" max="13579" width="12.83203125" style="214" customWidth="1"/>
    <col min="13580" max="13631" width="4.33203125" style="214" customWidth="1"/>
    <col min="13632" max="13662" width="6.33203125" style="214" customWidth="1"/>
    <col min="13663" max="13677" width="3.83203125" style="214" customWidth="1"/>
    <col min="13678" max="13819" width="13" style="214" customWidth="1"/>
    <col min="13820" max="13824" width="13" style="214"/>
    <col min="13825" max="13825" width="16.1640625" style="214" customWidth="1"/>
    <col min="13826" max="13830" width="12.83203125" style="214" customWidth="1"/>
    <col min="13831" max="13831" width="11.6640625" style="214" bestFit="1" customWidth="1"/>
    <col min="13832" max="13832" width="12.83203125" style="214" customWidth="1"/>
    <col min="13833" max="13833" width="14.6640625" style="214" customWidth="1"/>
    <col min="13834" max="13834" width="20.6640625" style="214" customWidth="1"/>
    <col min="13835" max="13835" width="12.83203125" style="214" customWidth="1"/>
    <col min="13836" max="13887" width="4.33203125" style="214" customWidth="1"/>
    <col min="13888" max="13918" width="6.33203125" style="214" customWidth="1"/>
    <col min="13919" max="13933" width="3.83203125" style="214" customWidth="1"/>
    <col min="13934" max="14075" width="13" style="214" customWidth="1"/>
    <col min="14076" max="14080" width="13" style="214"/>
    <col min="14081" max="14081" width="16.1640625" style="214" customWidth="1"/>
    <col min="14082" max="14086" width="12.83203125" style="214" customWidth="1"/>
    <col min="14087" max="14087" width="11.6640625" style="214" bestFit="1" customWidth="1"/>
    <col min="14088" max="14088" width="12.83203125" style="214" customWidth="1"/>
    <col min="14089" max="14089" width="14.6640625" style="214" customWidth="1"/>
    <col min="14090" max="14090" width="20.6640625" style="214" customWidth="1"/>
    <col min="14091" max="14091" width="12.83203125" style="214" customWidth="1"/>
    <col min="14092" max="14143" width="4.33203125" style="214" customWidth="1"/>
    <col min="14144" max="14174" width="6.33203125" style="214" customWidth="1"/>
    <col min="14175" max="14189" width="3.83203125" style="214" customWidth="1"/>
    <col min="14190" max="14331" width="13" style="214" customWidth="1"/>
    <col min="14332" max="14336" width="13" style="214"/>
    <col min="14337" max="14337" width="16.1640625" style="214" customWidth="1"/>
    <col min="14338" max="14342" width="12.83203125" style="214" customWidth="1"/>
    <col min="14343" max="14343" width="11.6640625" style="214" bestFit="1" customWidth="1"/>
    <col min="14344" max="14344" width="12.83203125" style="214" customWidth="1"/>
    <col min="14345" max="14345" width="14.6640625" style="214" customWidth="1"/>
    <col min="14346" max="14346" width="20.6640625" style="214" customWidth="1"/>
    <col min="14347" max="14347" width="12.83203125" style="214" customWidth="1"/>
    <col min="14348" max="14399" width="4.33203125" style="214" customWidth="1"/>
    <col min="14400" max="14430" width="6.33203125" style="214" customWidth="1"/>
    <col min="14431" max="14445" width="3.83203125" style="214" customWidth="1"/>
    <col min="14446" max="14587" width="13" style="214" customWidth="1"/>
    <col min="14588" max="14592" width="13" style="214"/>
    <col min="14593" max="14593" width="16.1640625" style="214" customWidth="1"/>
    <col min="14594" max="14598" width="12.83203125" style="214" customWidth="1"/>
    <col min="14599" max="14599" width="11.6640625" style="214" bestFit="1" customWidth="1"/>
    <col min="14600" max="14600" width="12.83203125" style="214" customWidth="1"/>
    <col min="14601" max="14601" width="14.6640625" style="214" customWidth="1"/>
    <col min="14602" max="14602" width="20.6640625" style="214" customWidth="1"/>
    <col min="14603" max="14603" width="12.83203125" style="214" customWidth="1"/>
    <col min="14604" max="14655" width="4.33203125" style="214" customWidth="1"/>
    <col min="14656" max="14686" width="6.33203125" style="214" customWidth="1"/>
    <col min="14687" max="14701" width="3.83203125" style="214" customWidth="1"/>
    <col min="14702" max="14843" width="13" style="214" customWidth="1"/>
    <col min="14844" max="14848" width="13" style="214"/>
    <col min="14849" max="14849" width="16.1640625" style="214" customWidth="1"/>
    <col min="14850" max="14854" width="12.83203125" style="214" customWidth="1"/>
    <col min="14855" max="14855" width="11.6640625" style="214" bestFit="1" customWidth="1"/>
    <col min="14856" max="14856" width="12.83203125" style="214" customWidth="1"/>
    <col min="14857" max="14857" width="14.6640625" style="214" customWidth="1"/>
    <col min="14858" max="14858" width="20.6640625" style="214" customWidth="1"/>
    <col min="14859" max="14859" width="12.83203125" style="214" customWidth="1"/>
    <col min="14860" max="14911" width="4.33203125" style="214" customWidth="1"/>
    <col min="14912" max="14942" width="6.33203125" style="214" customWidth="1"/>
    <col min="14943" max="14957" width="3.83203125" style="214" customWidth="1"/>
    <col min="14958" max="15099" width="13" style="214" customWidth="1"/>
    <col min="15100" max="15104" width="13" style="214"/>
    <col min="15105" max="15105" width="16.1640625" style="214" customWidth="1"/>
    <col min="15106" max="15110" width="12.83203125" style="214" customWidth="1"/>
    <col min="15111" max="15111" width="11.6640625" style="214" bestFit="1" customWidth="1"/>
    <col min="15112" max="15112" width="12.83203125" style="214" customWidth="1"/>
    <col min="15113" max="15113" width="14.6640625" style="214" customWidth="1"/>
    <col min="15114" max="15114" width="20.6640625" style="214" customWidth="1"/>
    <col min="15115" max="15115" width="12.83203125" style="214" customWidth="1"/>
    <col min="15116" max="15167" width="4.33203125" style="214" customWidth="1"/>
    <col min="15168" max="15198" width="6.33203125" style="214" customWidth="1"/>
    <col min="15199" max="15213" width="3.83203125" style="214" customWidth="1"/>
    <col min="15214" max="15355" width="13" style="214" customWidth="1"/>
    <col min="15356" max="15360" width="13" style="214"/>
    <col min="15361" max="15361" width="16.1640625" style="214" customWidth="1"/>
    <col min="15362" max="15366" width="12.83203125" style="214" customWidth="1"/>
    <col min="15367" max="15367" width="11.6640625" style="214" bestFit="1" customWidth="1"/>
    <col min="15368" max="15368" width="12.83203125" style="214" customWidth="1"/>
    <col min="15369" max="15369" width="14.6640625" style="214" customWidth="1"/>
    <col min="15370" max="15370" width="20.6640625" style="214" customWidth="1"/>
    <col min="15371" max="15371" width="12.83203125" style="214" customWidth="1"/>
    <col min="15372" max="15423" width="4.33203125" style="214" customWidth="1"/>
    <col min="15424" max="15454" width="6.33203125" style="214" customWidth="1"/>
    <col min="15455" max="15469" width="3.83203125" style="214" customWidth="1"/>
    <col min="15470" max="15611" width="13" style="214" customWidth="1"/>
    <col min="15612" max="15616" width="13" style="214"/>
    <col min="15617" max="15617" width="16.1640625" style="214" customWidth="1"/>
    <col min="15618" max="15622" width="12.83203125" style="214" customWidth="1"/>
    <col min="15623" max="15623" width="11.6640625" style="214" bestFit="1" customWidth="1"/>
    <col min="15624" max="15624" width="12.83203125" style="214" customWidth="1"/>
    <col min="15625" max="15625" width="14.6640625" style="214" customWidth="1"/>
    <col min="15626" max="15626" width="20.6640625" style="214" customWidth="1"/>
    <col min="15627" max="15627" width="12.83203125" style="214" customWidth="1"/>
    <col min="15628" max="15679" width="4.33203125" style="214" customWidth="1"/>
    <col min="15680" max="15710" width="6.33203125" style="214" customWidth="1"/>
    <col min="15711" max="15725" width="3.83203125" style="214" customWidth="1"/>
    <col min="15726" max="15867" width="13" style="214" customWidth="1"/>
    <col min="15868" max="15872" width="13" style="214"/>
    <col min="15873" max="15873" width="16.1640625" style="214" customWidth="1"/>
    <col min="15874" max="15878" width="12.83203125" style="214" customWidth="1"/>
    <col min="15879" max="15879" width="11.6640625" style="214" bestFit="1" customWidth="1"/>
    <col min="15880" max="15880" width="12.83203125" style="214" customWidth="1"/>
    <col min="15881" max="15881" width="14.6640625" style="214" customWidth="1"/>
    <col min="15882" max="15882" width="20.6640625" style="214" customWidth="1"/>
    <col min="15883" max="15883" width="12.83203125" style="214" customWidth="1"/>
    <col min="15884" max="15935" width="4.33203125" style="214" customWidth="1"/>
    <col min="15936" max="15966" width="6.33203125" style="214" customWidth="1"/>
    <col min="15967" max="15981" width="3.83203125" style="214" customWidth="1"/>
    <col min="15982" max="16123" width="13" style="214" customWidth="1"/>
    <col min="16124" max="16128" width="13" style="214"/>
    <col min="16129" max="16129" width="16.1640625" style="214" customWidth="1"/>
    <col min="16130" max="16134" width="12.83203125" style="214" customWidth="1"/>
    <col min="16135" max="16135" width="11.6640625" style="214" bestFit="1" customWidth="1"/>
    <col min="16136" max="16136" width="12.83203125" style="214" customWidth="1"/>
    <col min="16137" max="16137" width="14.6640625" style="214" customWidth="1"/>
    <col min="16138" max="16138" width="20.6640625" style="214" customWidth="1"/>
    <col min="16139" max="16139" width="12.83203125" style="214" customWidth="1"/>
    <col min="16140" max="16191" width="4.33203125" style="214" customWidth="1"/>
    <col min="16192" max="16222" width="6.33203125" style="214" customWidth="1"/>
    <col min="16223" max="16237" width="3.83203125" style="214" customWidth="1"/>
    <col min="16238" max="16379" width="13" style="214" customWidth="1"/>
    <col min="16380" max="16384" width="13" style="214"/>
  </cols>
  <sheetData>
    <row r="1" spans="1:13" ht="12.75">
      <c r="A1" s="210" t="s">
        <v>203</v>
      </c>
      <c r="B1" s="163"/>
      <c r="C1" s="275"/>
      <c r="E1" s="275"/>
      <c r="F1" s="275"/>
      <c r="G1" s="275"/>
      <c r="H1" s="286"/>
      <c r="I1" s="286"/>
    </row>
    <row r="2" spans="1:13" ht="12.75">
      <c r="A2" s="403"/>
      <c r="B2" s="275"/>
      <c r="C2" s="275"/>
      <c r="D2" s="275"/>
      <c r="E2" s="275"/>
      <c r="F2" s="275"/>
      <c r="G2" s="275"/>
      <c r="H2" s="286"/>
      <c r="K2" s="288" t="s">
        <v>204</v>
      </c>
    </row>
    <row r="3" spans="1:13">
      <c r="A3" s="222"/>
      <c r="B3" s="393" t="s">
        <v>205</v>
      </c>
      <c r="C3" s="393"/>
      <c r="D3" s="393"/>
      <c r="E3" s="393"/>
      <c r="F3" s="393"/>
      <c r="G3" s="393"/>
      <c r="H3" s="310"/>
      <c r="I3" s="394" t="s">
        <v>206</v>
      </c>
      <c r="J3" s="394" t="s">
        <v>207</v>
      </c>
      <c r="K3" s="394" t="s">
        <v>208</v>
      </c>
      <c r="L3" s="275"/>
    </row>
    <row r="4" spans="1:13">
      <c r="A4" s="290"/>
      <c r="C4" s="291" t="s">
        <v>271</v>
      </c>
      <c r="D4" s="291" t="s">
        <v>271</v>
      </c>
      <c r="E4" s="291" t="s">
        <v>272</v>
      </c>
      <c r="F4" s="291" t="s">
        <v>271</v>
      </c>
      <c r="G4" s="291" t="s">
        <v>273</v>
      </c>
      <c r="I4" s="395"/>
      <c r="J4" s="395"/>
      <c r="K4" s="397"/>
      <c r="L4" s="275"/>
    </row>
    <row r="5" spans="1:13">
      <c r="A5" s="233"/>
      <c r="B5" s="233" t="s">
        <v>270</v>
      </c>
      <c r="C5" s="233" t="s">
        <v>209</v>
      </c>
      <c r="D5" s="233" t="s">
        <v>210</v>
      </c>
      <c r="E5" s="233" t="s">
        <v>211</v>
      </c>
      <c r="F5" s="233" t="s">
        <v>212</v>
      </c>
      <c r="G5" s="233" t="s">
        <v>213</v>
      </c>
      <c r="H5" s="233" t="s">
        <v>15</v>
      </c>
      <c r="I5" s="396"/>
      <c r="J5" s="396"/>
      <c r="K5" s="398"/>
      <c r="L5" s="275"/>
    </row>
    <row r="6" spans="1:13">
      <c r="A6" s="222"/>
      <c r="B6" s="222"/>
      <c r="C6" s="222"/>
      <c r="D6" s="222"/>
      <c r="E6" s="222"/>
      <c r="F6" s="222"/>
      <c r="G6" s="222"/>
      <c r="H6" s="311"/>
      <c r="I6" s="312"/>
      <c r="J6" s="312"/>
      <c r="K6" s="313"/>
      <c r="L6" s="275"/>
    </row>
    <row r="7" spans="1:13" s="269" customFormat="1">
      <c r="A7" s="240" t="s">
        <v>81</v>
      </c>
      <c r="B7" s="294">
        <f t="shared" ref="B7:K7" si="0">SUM(B8:B17)-B14-B15</f>
        <v>13397</v>
      </c>
      <c r="C7" s="294">
        <f t="shared" si="0"/>
        <v>17440</v>
      </c>
      <c r="D7" s="294">
        <f t="shared" si="0"/>
        <v>35550</v>
      </c>
      <c r="E7" s="294">
        <f t="shared" si="0"/>
        <v>7842</v>
      </c>
      <c r="F7" s="294">
        <f t="shared" si="0"/>
        <v>2237</v>
      </c>
      <c r="G7" s="294">
        <f t="shared" si="0"/>
        <v>3081</v>
      </c>
      <c r="H7" s="294">
        <f t="shared" si="0"/>
        <v>79547</v>
      </c>
      <c r="I7" s="294">
        <f t="shared" si="0"/>
        <v>979</v>
      </c>
      <c r="J7" s="294">
        <f t="shared" si="0"/>
        <v>3623</v>
      </c>
      <c r="K7" s="294">
        <f t="shared" si="0"/>
        <v>84149</v>
      </c>
      <c r="L7" s="240"/>
      <c r="M7" s="314"/>
    </row>
    <row r="8" spans="1:13">
      <c r="A8" s="210" t="s">
        <v>158</v>
      </c>
      <c r="B8" s="299">
        <v>850</v>
      </c>
      <c r="C8" s="299">
        <v>480</v>
      </c>
      <c r="D8" s="299">
        <v>9730</v>
      </c>
      <c r="E8" s="299">
        <v>590</v>
      </c>
      <c r="F8" s="299">
        <v>560</v>
      </c>
      <c r="G8" s="299">
        <v>970</v>
      </c>
      <c r="H8" s="299">
        <v>13180</v>
      </c>
      <c r="I8" s="299">
        <v>0</v>
      </c>
      <c r="J8" s="299">
        <v>770</v>
      </c>
      <c r="K8" s="299">
        <v>13950</v>
      </c>
      <c r="L8" s="275"/>
      <c r="M8" s="309"/>
    </row>
    <row r="9" spans="1:13">
      <c r="A9" s="210" t="s">
        <v>180</v>
      </c>
      <c r="B9" s="299">
        <v>350</v>
      </c>
      <c r="C9" s="299">
        <v>0</v>
      </c>
      <c r="D9" s="299">
        <v>0</v>
      </c>
      <c r="E9" s="299">
        <v>0</v>
      </c>
      <c r="F9" s="299">
        <v>0</v>
      </c>
      <c r="G9" s="299">
        <v>0</v>
      </c>
      <c r="H9" s="299">
        <v>350</v>
      </c>
      <c r="I9" s="299">
        <v>0</v>
      </c>
      <c r="J9" s="299">
        <v>0</v>
      </c>
      <c r="K9" s="299">
        <v>350</v>
      </c>
      <c r="L9" s="275"/>
      <c r="M9" s="309"/>
    </row>
    <row r="10" spans="1:13">
      <c r="A10" s="210" t="s">
        <v>161</v>
      </c>
      <c r="B10" s="299">
        <v>25</v>
      </c>
      <c r="C10" s="299">
        <v>600</v>
      </c>
      <c r="D10" s="299">
        <v>188</v>
      </c>
      <c r="E10" s="299">
        <v>2168</v>
      </c>
      <c r="F10" s="299">
        <v>0</v>
      </c>
      <c r="G10" s="299">
        <v>111</v>
      </c>
      <c r="H10" s="299">
        <v>3092</v>
      </c>
      <c r="I10" s="299">
        <v>146</v>
      </c>
      <c r="J10" s="299">
        <v>405</v>
      </c>
      <c r="K10" s="299">
        <v>3643</v>
      </c>
      <c r="L10" s="275"/>
      <c r="M10" s="309"/>
    </row>
    <row r="11" spans="1:13">
      <c r="A11" s="210" t="s">
        <v>160</v>
      </c>
      <c r="B11" s="299">
        <v>5115</v>
      </c>
      <c r="C11" s="299">
        <v>2320</v>
      </c>
      <c r="D11" s="299">
        <v>1720</v>
      </c>
      <c r="E11" s="299">
        <v>2595</v>
      </c>
      <c r="F11" s="301">
        <v>200</v>
      </c>
      <c r="G11" s="299">
        <v>0</v>
      </c>
      <c r="H11" s="299">
        <v>11950</v>
      </c>
      <c r="I11" s="299">
        <v>105</v>
      </c>
      <c r="J11" s="299">
        <v>0</v>
      </c>
      <c r="K11" s="299">
        <v>12055</v>
      </c>
      <c r="L11" s="275"/>
      <c r="M11" s="309"/>
    </row>
    <row r="12" spans="1:13">
      <c r="A12" s="210" t="s">
        <v>163</v>
      </c>
      <c r="B12" s="299">
        <v>567</v>
      </c>
      <c r="C12" s="299">
        <v>8289</v>
      </c>
      <c r="D12" s="299">
        <v>4912</v>
      </c>
      <c r="E12" s="299">
        <v>691</v>
      </c>
      <c r="F12" s="299">
        <v>317</v>
      </c>
      <c r="G12" s="299">
        <v>1800</v>
      </c>
      <c r="H12" s="296">
        <v>16576</v>
      </c>
      <c r="I12" s="299">
        <v>680</v>
      </c>
      <c r="J12" s="299">
        <v>1600</v>
      </c>
      <c r="K12" s="296">
        <v>18856</v>
      </c>
      <c r="L12" s="275"/>
      <c r="M12" s="309"/>
    </row>
    <row r="13" spans="1:13">
      <c r="A13" s="246" t="s">
        <v>266</v>
      </c>
      <c r="B13" s="299">
        <f t="shared" ref="B13:K13" si="1">+B14+B15</f>
        <v>420</v>
      </c>
      <c r="C13" s="299">
        <f t="shared" si="1"/>
        <v>550</v>
      </c>
      <c r="D13" s="299">
        <f t="shared" si="1"/>
        <v>6122</v>
      </c>
      <c r="E13" s="299">
        <f t="shared" si="1"/>
        <v>0</v>
      </c>
      <c r="F13" s="299">
        <f t="shared" si="1"/>
        <v>0</v>
      </c>
      <c r="G13" s="299">
        <f t="shared" si="1"/>
        <v>0</v>
      </c>
      <c r="H13" s="299">
        <f>+H14+H15</f>
        <v>7092</v>
      </c>
      <c r="I13" s="299">
        <f t="shared" si="1"/>
        <v>0</v>
      </c>
      <c r="J13" s="299">
        <f t="shared" si="1"/>
        <v>370</v>
      </c>
      <c r="K13" s="299">
        <f t="shared" si="1"/>
        <v>7462</v>
      </c>
      <c r="L13" s="275"/>
      <c r="M13" s="309"/>
    </row>
    <row r="14" spans="1:13" s="273" customFormat="1">
      <c r="A14" s="210" t="s">
        <v>267</v>
      </c>
      <c r="B14" s="299">
        <v>420</v>
      </c>
      <c r="C14" s="299">
        <v>0</v>
      </c>
      <c r="D14" s="299">
        <v>2772</v>
      </c>
      <c r="E14" s="299">
        <v>0</v>
      </c>
      <c r="F14" s="299">
        <v>0</v>
      </c>
      <c r="G14" s="299">
        <v>0</v>
      </c>
      <c r="H14" s="299">
        <v>3192</v>
      </c>
      <c r="I14" s="299">
        <v>0</v>
      </c>
      <c r="J14" s="299">
        <v>90</v>
      </c>
      <c r="K14" s="299">
        <v>3282</v>
      </c>
      <c r="L14" s="286"/>
      <c r="M14" s="308"/>
    </row>
    <row r="15" spans="1:13" s="273" customFormat="1">
      <c r="A15" s="210" t="s">
        <v>268</v>
      </c>
      <c r="B15" s="299">
        <v>0</v>
      </c>
      <c r="C15" s="299">
        <v>550</v>
      </c>
      <c r="D15" s="299">
        <v>3350</v>
      </c>
      <c r="E15" s="299">
        <v>0</v>
      </c>
      <c r="F15" s="299">
        <v>0</v>
      </c>
      <c r="G15" s="299">
        <v>0</v>
      </c>
      <c r="H15" s="299">
        <v>3900</v>
      </c>
      <c r="I15" s="299">
        <v>0</v>
      </c>
      <c r="J15" s="299">
        <v>280</v>
      </c>
      <c r="K15" s="299">
        <v>4180</v>
      </c>
      <c r="L15" s="286"/>
      <c r="M15" s="308"/>
    </row>
    <row r="16" spans="1:13">
      <c r="A16" s="246" t="s">
        <v>182</v>
      </c>
      <c r="B16" s="299">
        <v>170</v>
      </c>
      <c r="C16" s="299">
        <v>101</v>
      </c>
      <c r="D16" s="299">
        <v>1178</v>
      </c>
      <c r="E16" s="299">
        <v>498</v>
      </c>
      <c r="F16" s="299">
        <v>160</v>
      </c>
      <c r="G16" s="299">
        <v>200</v>
      </c>
      <c r="H16" s="299">
        <v>2307</v>
      </c>
      <c r="I16" s="299">
        <v>48</v>
      </c>
      <c r="J16" s="301">
        <v>158</v>
      </c>
      <c r="K16" s="299">
        <v>2513</v>
      </c>
      <c r="L16" s="275"/>
      <c r="M16" s="309"/>
    </row>
    <row r="17" spans="1:13">
      <c r="A17" s="210" t="s">
        <v>165</v>
      </c>
      <c r="B17" s="299">
        <v>5900</v>
      </c>
      <c r="C17" s="301">
        <v>5100</v>
      </c>
      <c r="D17" s="299">
        <v>11700</v>
      </c>
      <c r="E17" s="299">
        <v>1300</v>
      </c>
      <c r="F17" s="301">
        <v>1000</v>
      </c>
      <c r="G17" s="299">
        <v>0</v>
      </c>
      <c r="H17" s="299">
        <v>25000</v>
      </c>
      <c r="I17" s="299">
        <v>0</v>
      </c>
      <c r="J17" s="299">
        <v>320</v>
      </c>
      <c r="K17" s="299">
        <v>25320</v>
      </c>
      <c r="L17" s="275"/>
      <c r="M17" s="309"/>
    </row>
    <row r="18" spans="1:13" s="269" customFormat="1">
      <c r="A18" s="248" t="s">
        <v>10</v>
      </c>
      <c r="B18" s="296">
        <f t="shared" ref="B18:K18" si="2">SUM(B19:B22)</f>
        <v>14138</v>
      </c>
      <c r="C18" s="296">
        <f t="shared" si="2"/>
        <v>4852</v>
      </c>
      <c r="D18" s="296">
        <f t="shared" si="2"/>
        <v>9822</v>
      </c>
      <c r="E18" s="296">
        <f t="shared" si="2"/>
        <v>3885</v>
      </c>
      <c r="F18" s="296">
        <f t="shared" si="2"/>
        <v>2694</v>
      </c>
      <c r="G18" s="296">
        <f t="shared" si="2"/>
        <v>3539</v>
      </c>
      <c r="H18" s="296">
        <f t="shared" si="2"/>
        <v>38930</v>
      </c>
      <c r="I18" s="296">
        <f t="shared" si="2"/>
        <v>1376</v>
      </c>
      <c r="J18" s="296">
        <f t="shared" si="2"/>
        <v>6167</v>
      </c>
      <c r="K18" s="296">
        <f t="shared" si="2"/>
        <v>46473</v>
      </c>
      <c r="L18" s="240"/>
      <c r="M18" s="314"/>
    </row>
    <row r="19" spans="1:13">
      <c r="A19" s="210" t="s">
        <v>166</v>
      </c>
      <c r="B19" s="299">
        <v>1341</v>
      </c>
      <c r="C19" s="299">
        <v>1231</v>
      </c>
      <c r="D19" s="299">
        <v>4951</v>
      </c>
      <c r="E19" s="299">
        <v>2217</v>
      </c>
      <c r="F19" s="299">
        <v>765</v>
      </c>
      <c r="G19" s="299">
        <v>3539</v>
      </c>
      <c r="H19" s="299">
        <v>14044</v>
      </c>
      <c r="I19" s="299">
        <v>382</v>
      </c>
      <c r="J19" s="301">
        <v>0</v>
      </c>
      <c r="K19" s="299">
        <v>14426</v>
      </c>
      <c r="L19" s="275"/>
      <c r="M19" s="309"/>
    </row>
    <row r="20" spans="1:13">
      <c r="A20" s="210" t="s">
        <v>168</v>
      </c>
      <c r="B20" s="299">
        <v>600</v>
      </c>
      <c r="C20" s="299">
        <v>700</v>
      </c>
      <c r="D20" s="299">
        <v>2850</v>
      </c>
      <c r="E20" s="299">
        <v>420</v>
      </c>
      <c r="F20" s="299">
        <v>300</v>
      </c>
      <c r="G20" s="299">
        <v>0</v>
      </c>
      <c r="H20" s="299">
        <v>4870</v>
      </c>
      <c r="I20" s="299">
        <v>60</v>
      </c>
      <c r="J20" s="309">
        <v>1000</v>
      </c>
      <c r="K20" s="299">
        <v>5930</v>
      </c>
      <c r="L20" s="275"/>
      <c r="M20" s="309"/>
    </row>
    <row r="21" spans="1:13">
      <c r="A21" s="210" t="s">
        <v>167</v>
      </c>
      <c r="B21" s="299">
        <v>399</v>
      </c>
      <c r="C21" s="299">
        <v>366</v>
      </c>
      <c r="D21" s="299">
        <v>1578</v>
      </c>
      <c r="E21" s="299">
        <v>416</v>
      </c>
      <c r="F21" s="299">
        <v>1448</v>
      </c>
      <c r="G21" s="299">
        <v>0</v>
      </c>
      <c r="H21" s="299">
        <v>4207</v>
      </c>
      <c r="I21" s="299">
        <v>521</v>
      </c>
      <c r="J21" s="299">
        <v>901</v>
      </c>
      <c r="K21" s="299">
        <v>5629</v>
      </c>
      <c r="L21" s="275"/>
      <c r="M21" s="309"/>
    </row>
    <row r="22" spans="1:13">
      <c r="A22" s="210" t="s">
        <v>169</v>
      </c>
      <c r="B22" s="299">
        <v>11798</v>
      </c>
      <c r="C22" s="299">
        <v>2555</v>
      </c>
      <c r="D22" s="299">
        <v>443</v>
      </c>
      <c r="E22" s="299">
        <v>832</v>
      </c>
      <c r="F22" s="299">
        <v>181</v>
      </c>
      <c r="G22" s="299">
        <v>0</v>
      </c>
      <c r="H22" s="299">
        <v>15809</v>
      </c>
      <c r="I22" s="299">
        <v>413</v>
      </c>
      <c r="J22" s="299">
        <v>4266</v>
      </c>
      <c r="K22" s="299">
        <v>20488</v>
      </c>
      <c r="L22" s="275"/>
      <c r="M22" s="309"/>
    </row>
    <row r="23" spans="1:13" s="269" customFormat="1">
      <c r="A23" s="248" t="s">
        <v>82</v>
      </c>
      <c r="B23" s="296">
        <f t="shared" ref="B23:K23" si="3">SUM(B24:B29)</f>
        <v>4584</v>
      </c>
      <c r="C23" s="296">
        <f t="shared" si="3"/>
        <v>12500</v>
      </c>
      <c r="D23" s="296">
        <f t="shared" si="3"/>
        <v>22299</v>
      </c>
      <c r="E23" s="296">
        <f t="shared" si="3"/>
        <v>993</v>
      </c>
      <c r="F23" s="296">
        <f t="shared" si="3"/>
        <v>10802</v>
      </c>
      <c r="G23" s="296">
        <f t="shared" si="3"/>
        <v>52</v>
      </c>
      <c r="H23" s="296">
        <f t="shared" si="3"/>
        <v>51230</v>
      </c>
      <c r="I23" s="296">
        <f t="shared" si="3"/>
        <v>755</v>
      </c>
      <c r="J23" s="296">
        <f t="shared" si="3"/>
        <v>1194</v>
      </c>
      <c r="K23" s="296">
        <f t="shared" si="3"/>
        <v>53179</v>
      </c>
      <c r="L23" s="240"/>
      <c r="M23" s="314"/>
    </row>
    <row r="24" spans="1:13">
      <c r="A24" s="210" t="s">
        <v>170</v>
      </c>
      <c r="B24" s="299">
        <v>150</v>
      </c>
      <c r="C24" s="299">
        <v>3300</v>
      </c>
      <c r="D24" s="301">
        <v>2100</v>
      </c>
      <c r="E24" s="299">
        <v>200</v>
      </c>
      <c r="F24" s="299">
        <v>0</v>
      </c>
      <c r="G24" s="299">
        <v>0</v>
      </c>
      <c r="H24" s="299">
        <v>5750</v>
      </c>
      <c r="I24" s="301" t="s">
        <v>214</v>
      </c>
      <c r="J24" s="301" t="s">
        <v>215</v>
      </c>
      <c r="K24" s="299">
        <f>SUM(H24:J24)</f>
        <v>5750</v>
      </c>
      <c r="L24" s="275"/>
      <c r="M24" s="309"/>
    </row>
    <row r="25" spans="1:13">
      <c r="A25" s="210" t="s">
        <v>171</v>
      </c>
      <c r="B25" s="299">
        <v>193</v>
      </c>
      <c r="C25" s="301">
        <v>632</v>
      </c>
      <c r="D25" s="301">
        <v>384</v>
      </c>
      <c r="E25" s="299">
        <v>2</v>
      </c>
      <c r="F25" s="301">
        <v>2</v>
      </c>
      <c r="G25" s="299">
        <v>52</v>
      </c>
      <c r="H25" s="299">
        <v>1265</v>
      </c>
      <c r="I25" s="299">
        <v>4</v>
      </c>
      <c r="J25" s="299">
        <v>0</v>
      </c>
      <c r="K25" s="299">
        <v>1269</v>
      </c>
      <c r="L25" s="275"/>
      <c r="M25" s="309"/>
    </row>
    <row r="26" spans="1:13">
      <c r="A26" s="210" t="s">
        <v>172</v>
      </c>
      <c r="B26" s="299">
        <v>800</v>
      </c>
      <c r="C26" s="299">
        <v>2700</v>
      </c>
      <c r="D26" s="299">
        <v>3800</v>
      </c>
      <c r="E26" s="299">
        <v>100</v>
      </c>
      <c r="F26" s="299">
        <v>4800</v>
      </c>
      <c r="G26" s="299">
        <v>0</v>
      </c>
      <c r="H26" s="299">
        <v>12200</v>
      </c>
      <c r="I26" s="299">
        <v>50</v>
      </c>
      <c r="J26" s="309">
        <v>100</v>
      </c>
      <c r="K26" s="299">
        <v>12350</v>
      </c>
      <c r="L26" s="275"/>
      <c r="M26" s="309"/>
    </row>
    <row r="27" spans="1:13">
      <c r="A27" s="210" t="s">
        <v>173</v>
      </c>
      <c r="B27" s="299">
        <v>2811</v>
      </c>
      <c r="C27" s="301">
        <v>5468</v>
      </c>
      <c r="D27" s="299">
        <v>6145</v>
      </c>
      <c r="E27" s="299">
        <v>656</v>
      </c>
      <c r="F27" s="299">
        <v>4350</v>
      </c>
      <c r="G27" s="299">
        <v>0</v>
      </c>
      <c r="H27" s="299">
        <v>19430</v>
      </c>
      <c r="I27" s="299">
        <v>581</v>
      </c>
      <c r="J27" s="299">
        <v>1094</v>
      </c>
      <c r="K27" s="299">
        <v>21105</v>
      </c>
      <c r="L27" s="275"/>
      <c r="M27" s="309"/>
    </row>
    <row r="28" spans="1:13">
      <c r="A28" s="210" t="s">
        <v>174</v>
      </c>
      <c r="B28" s="299">
        <v>630</v>
      </c>
      <c r="C28" s="301">
        <v>200</v>
      </c>
      <c r="D28" s="299">
        <v>1140</v>
      </c>
      <c r="E28" s="299">
        <v>35</v>
      </c>
      <c r="F28" s="301">
        <v>1250</v>
      </c>
      <c r="G28" s="299">
        <v>0</v>
      </c>
      <c r="H28" s="299">
        <v>3255</v>
      </c>
      <c r="I28" s="299">
        <v>120</v>
      </c>
      <c r="J28" s="299">
        <v>0</v>
      </c>
      <c r="K28" s="299">
        <v>3375</v>
      </c>
      <c r="L28" s="275"/>
      <c r="M28" s="309"/>
    </row>
    <row r="29" spans="1:13">
      <c r="A29" s="210" t="s">
        <v>175</v>
      </c>
      <c r="B29" s="301">
        <v>0</v>
      </c>
      <c r="C29" s="301">
        <v>200</v>
      </c>
      <c r="D29" s="299">
        <v>8730</v>
      </c>
      <c r="E29" s="299">
        <v>0</v>
      </c>
      <c r="F29" s="299">
        <v>400</v>
      </c>
      <c r="G29" s="299">
        <v>0</v>
      </c>
      <c r="H29" s="299">
        <v>9330</v>
      </c>
      <c r="I29" s="299">
        <v>0</v>
      </c>
      <c r="J29" s="299">
        <v>0</v>
      </c>
      <c r="K29" s="299">
        <v>9330</v>
      </c>
      <c r="L29" s="275"/>
      <c r="M29" s="309"/>
    </row>
    <row r="30" spans="1:13" s="269" customFormat="1">
      <c r="A30" s="248" t="s">
        <v>269</v>
      </c>
      <c r="B30" s="296">
        <f t="shared" ref="B30:K30" si="4">SUM(B31:B32)</f>
        <v>1185</v>
      </c>
      <c r="C30" s="296">
        <f t="shared" si="4"/>
        <v>13010</v>
      </c>
      <c r="D30" s="296">
        <f t="shared" si="4"/>
        <v>8928</v>
      </c>
      <c r="E30" s="296">
        <f t="shared" si="4"/>
        <v>747</v>
      </c>
      <c r="F30" s="296">
        <f t="shared" si="4"/>
        <v>0</v>
      </c>
      <c r="G30" s="296">
        <f t="shared" si="4"/>
        <v>525</v>
      </c>
      <c r="H30" s="296">
        <f t="shared" si="4"/>
        <v>24395</v>
      </c>
      <c r="I30" s="296">
        <f t="shared" si="4"/>
        <v>786</v>
      </c>
      <c r="J30" s="296">
        <f t="shared" si="4"/>
        <v>563</v>
      </c>
      <c r="K30" s="296">
        <f t="shared" si="4"/>
        <v>25744</v>
      </c>
      <c r="L30" s="240"/>
      <c r="M30" s="314"/>
    </row>
    <row r="31" spans="1:13">
      <c r="A31" s="210" t="s">
        <v>176</v>
      </c>
      <c r="B31" s="299">
        <v>902</v>
      </c>
      <c r="C31" s="299">
        <v>12603</v>
      </c>
      <c r="D31" s="299">
        <v>8782</v>
      </c>
      <c r="E31" s="299">
        <v>736</v>
      </c>
      <c r="F31" s="299">
        <v>0</v>
      </c>
      <c r="G31" s="299">
        <v>518</v>
      </c>
      <c r="H31" s="299">
        <v>23541</v>
      </c>
      <c r="I31" s="299">
        <v>775</v>
      </c>
      <c r="J31" s="299">
        <v>559</v>
      </c>
      <c r="K31" s="299">
        <v>24875</v>
      </c>
      <c r="L31" s="275"/>
      <c r="M31" s="309"/>
    </row>
    <row r="32" spans="1:13">
      <c r="A32" s="210" t="s">
        <v>177</v>
      </c>
      <c r="B32" s="299">
        <v>283</v>
      </c>
      <c r="C32" s="301">
        <v>407</v>
      </c>
      <c r="D32" s="299">
        <v>146</v>
      </c>
      <c r="E32" s="301">
        <v>11</v>
      </c>
      <c r="F32" s="299">
        <v>0</v>
      </c>
      <c r="G32" s="299">
        <v>7</v>
      </c>
      <c r="H32" s="299">
        <v>854</v>
      </c>
      <c r="I32" s="299">
        <v>11</v>
      </c>
      <c r="J32" s="299">
        <v>4</v>
      </c>
      <c r="K32" s="299">
        <v>869</v>
      </c>
      <c r="L32" s="275"/>
      <c r="M32" s="309"/>
    </row>
    <row r="33" spans="1:13">
      <c r="A33" s="210"/>
      <c r="B33" s="299"/>
      <c r="C33" s="301"/>
      <c r="D33" s="299"/>
      <c r="E33" s="301"/>
      <c r="F33" s="299"/>
      <c r="G33" s="299"/>
      <c r="H33" s="296"/>
      <c r="I33" s="299"/>
      <c r="J33" s="299"/>
      <c r="K33" s="296"/>
      <c r="L33" s="275"/>
      <c r="M33" s="309"/>
    </row>
    <row r="34" spans="1:13" s="269" customFormat="1">
      <c r="A34" s="304" t="s">
        <v>1</v>
      </c>
      <c r="B34" s="294">
        <f>B7+B23+B18+B30</f>
        <v>33304</v>
      </c>
      <c r="C34" s="294">
        <f t="shared" ref="C34:K34" si="5">(C7+C23+C18+C30)</f>
        <v>47802</v>
      </c>
      <c r="D34" s="294">
        <f t="shared" si="5"/>
        <v>76599</v>
      </c>
      <c r="E34" s="294">
        <f t="shared" si="5"/>
        <v>13467</v>
      </c>
      <c r="F34" s="294">
        <f t="shared" si="5"/>
        <v>15733</v>
      </c>
      <c r="G34" s="294">
        <f t="shared" si="5"/>
        <v>7197</v>
      </c>
      <c r="H34" s="294">
        <f t="shared" si="5"/>
        <v>194102</v>
      </c>
      <c r="I34" s="294">
        <f t="shared" si="5"/>
        <v>3896</v>
      </c>
      <c r="J34" s="294">
        <f t="shared" si="5"/>
        <v>11547</v>
      </c>
      <c r="K34" s="294">
        <f t="shared" si="5"/>
        <v>209545</v>
      </c>
      <c r="L34" s="240"/>
      <c r="M34" s="315"/>
    </row>
    <row r="35" spans="1:13">
      <c r="A35" s="231"/>
      <c r="B35" s="215"/>
      <c r="C35" s="215"/>
      <c r="D35" s="215"/>
      <c r="E35" s="215"/>
      <c r="F35" s="215"/>
      <c r="G35" s="215"/>
      <c r="H35" s="287"/>
      <c r="I35" s="287"/>
      <c r="J35" s="316"/>
      <c r="K35" s="231"/>
    </row>
    <row r="36" spans="1:13">
      <c r="B36" s="299"/>
      <c r="C36" s="299"/>
      <c r="D36" s="299"/>
      <c r="E36" s="299"/>
      <c r="F36" s="299"/>
      <c r="G36" s="299"/>
      <c r="H36" s="299"/>
      <c r="I36" s="299"/>
      <c r="J36" s="299"/>
      <c r="K36" s="299"/>
    </row>
    <row r="37" spans="1:13">
      <c r="A37" s="275" t="s">
        <v>216</v>
      </c>
    </row>
    <row r="39" spans="1:13">
      <c r="A39" s="317" t="s">
        <v>284</v>
      </c>
    </row>
  </sheetData>
  <mergeCells count="4">
    <mergeCell ref="B3:G3"/>
    <mergeCell ref="I3:I5"/>
    <mergeCell ref="J3:J5"/>
    <mergeCell ref="K3:K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75" zoomScaleNormal="75" workbookViewId="0">
      <selection activeCell="B43" sqref="B43"/>
    </sheetView>
  </sheetViews>
  <sheetFormatPr defaultRowHeight="11.25"/>
  <cols>
    <col min="1" max="1" width="16.1640625" style="214" customWidth="1"/>
    <col min="2" max="7" width="12.83203125" style="214" customWidth="1"/>
    <col min="8" max="8" width="12.83203125" style="273" customWidth="1"/>
    <col min="9" max="9" width="14.6640625" style="273" customWidth="1"/>
    <col min="10" max="10" width="20.6640625" style="273" customWidth="1"/>
    <col min="11" max="11" width="12.83203125" style="214" customWidth="1"/>
    <col min="12" max="12" width="13" style="214" customWidth="1"/>
    <col min="13" max="22" width="2.83203125" style="214" bestFit="1" customWidth="1"/>
    <col min="23" max="251" width="13" style="214" customWidth="1"/>
    <col min="252" max="256" width="9.33203125" style="214"/>
    <col min="257" max="257" width="16.1640625" style="214" customWidth="1"/>
    <col min="258" max="264" width="12.83203125" style="214" customWidth="1"/>
    <col min="265" max="265" width="14.6640625" style="214" customWidth="1"/>
    <col min="266" max="266" width="20.6640625" style="214" customWidth="1"/>
    <col min="267" max="267" width="12.83203125" style="214" customWidth="1"/>
    <col min="268" max="268" width="13" style="214" customWidth="1"/>
    <col min="269" max="278" width="2.83203125" style="214" bestFit="1" customWidth="1"/>
    <col min="279" max="507" width="13" style="214" customWidth="1"/>
    <col min="508" max="512" width="9.33203125" style="214"/>
    <col min="513" max="513" width="16.1640625" style="214" customWidth="1"/>
    <col min="514" max="520" width="12.83203125" style="214" customWidth="1"/>
    <col min="521" max="521" width="14.6640625" style="214" customWidth="1"/>
    <col min="522" max="522" width="20.6640625" style="214" customWidth="1"/>
    <col min="523" max="523" width="12.83203125" style="214" customWidth="1"/>
    <col min="524" max="524" width="13" style="214" customWidth="1"/>
    <col min="525" max="534" width="2.83203125" style="214" bestFit="1" customWidth="1"/>
    <col min="535" max="763" width="13" style="214" customWidth="1"/>
    <col min="764" max="768" width="9.33203125" style="214"/>
    <col min="769" max="769" width="16.1640625" style="214" customWidth="1"/>
    <col min="770" max="776" width="12.83203125" style="214" customWidth="1"/>
    <col min="777" max="777" width="14.6640625" style="214" customWidth="1"/>
    <col min="778" max="778" width="20.6640625" style="214" customWidth="1"/>
    <col min="779" max="779" width="12.83203125" style="214" customWidth="1"/>
    <col min="780" max="780" width="13" style="214" customWidth="1"/>
    <col min="781" max="790" width="2.83203125" style="214" bestFit="1" customWidth="1"/>
    <col min="791" max="1019" width="13" style="214" customWidth="1"/>
    <col min="1020" max="1024" width="9.33203125" style="214"/>
    <col min="1025" max="1025" width="16.1640625" style="214" customWidth="1"/>
    <col min="1026" max="1032" width="12.83203125" style="214" customWidth="1"/>
    <col min="1033" max="1033" width="14.6640625" style="214" customWidth="1"/>
    <col min="1034" max="1034" width="20.6640625" style="214" customWidth="1"/>
    <col min="1035" max="1035" width="12.83203125" style="214" customWidth="1"/>
    <col min="1036" max="1036" width="13" style="214" customWidth="1"/>
    <col min="1037" max="1046" width="2.83203125" style="214" bestFit="1" customWidth="1"/>
    <col min="1047" max="1275" width="13" style="214" customWidth="1"/>
    <col min="1276" max="1280" width="9.33203125" style="214"/>
    <col min="1281" max="1281" width="16.1640625" style="214" customWidth="1"/>
    <col min="1282" max="1288" width="12.83203125" style="214" customWidth="1"/>
    <col min="1289" max="1289" width="14.6640625" style="214" customWidth="1"/>
    <col min="1290" max="1290" width="20.6640625" style="214" customWidth="1"/>
    <col min="1291" max="1291" width="12.83203125" style="214" customWidth="1"/>
    <col min="1292" max="1292" width="13" style="214" customWidth="1"/>
    <col min="1293" max="1302" width="2.83203125" style="214" bestFit="1" customWidth="1"/>
    <col min="1303" max="1531" width="13" style="214" customWidth="1"/>
    <col min="1532" max="1536" width="9.33203125" style="214"/>
    <col min="1537" max="1537" width="16.1640625" style="214" customWidth="1"/>
    <col min="1538" max="1544" width="12.83203125" style="214" customWidth="1"/>
    <col min="1545" max="1545" width="14.6640625" style="214" customWidth="1"/>
    <col min="1546" max="1546" width="20.6640625" style="214" customWidth="1"/>
    <col min="1547" max="1547" width="12.83203125" style="214" customWidth="1"/>
    <col min="1548" max="1548" width="13" style="214" customWidth="1"/>
    <col min="1549" max="1558" width="2.83203125" style="214" bestFit="1" customWidth="1"/>
    <col min="1559" max="1787" width="13" style="214" customWidth="1"/>
    <col min="1788" max="1792" width="9.33203125" style="214"/>
    <col min="1793" max="1793" width="16.1640625" style="214" customWidth="1"/>
    <col min="1794" max="1800" width="12.83203125" style="214" customWidth="1"/>
    <col min="1801" max="1801" width="14.6640625" style="214" customWidth="1"/>
    <col min="1802" max="1802" width="20.6640625" style="214" customWidth="1"/>
    <col min="1803" max="1803" width="12.83203125" style="214" customWidth="1"/>
    <col min="1804" max="1804" width="13" style="214" customWidth="1"/>
    <col min="1805" max="1814" width="2.83203125" style="214" bestFit="1" customWidth="1"/>
    <col min="1815" max="2043" width="13" style="214" customWidth="1"/>
    <col min="2044" max="2048" width="9.33203125" style="214"/>
    <col min="2049" max="2049" width="16.1640625" style="214" customWidth="1"/>
    <col min="2050" max="2056" width="12.83203125" style="214" customWidth="1"/>
    <col min="2057" max="2057" width="14.6640625" style="214" customWidth="1"/>
    <col min="2058" max="2058" width="20.6640625" style="214" customWidth="1"/>
    <col min="2059" max="2059" width="12.83203125" style="214" customWidth="1"/>
    <col min="2060" max="2060" width="13" style="214" customWidth="1"/>
    <col min="2061" max="2070" width="2.83203125" style="214" bestFit="1" customWidth="1"/>
    <col min="2071" max="2299" width="13" style="214" customWidth="1"/>
    <col min="2300" max="2304" width="9.33203125" style="214"/>
    <col min="2305" max="2305" width="16.1640625" style="214" customWidth="1"/>
    <col min="2306" max="2312" width="12.83203125" style="214" customWidth="1"/>
    <col min="2313" max="2313" width="14.6640625" style="214" customWidth="1"/>
    <col min="2314" max="2314" width="20.6640625" style="214" customWidth="1"/>
    <col min="2315" max="2315" width="12.83203125" style="214" customWidth="1"/>
    <col min="2316" max="2316" width="13" style="214" customWidth="1"/>
    <col min="2317" max="2326" width="2.83203125" style="214" bestFit="1" customWidth="1"/>
    <col min="2327" max="2555" width="13" style="214" customWidth="1"/>
    <col min="2556" max="2560" width="9.33203125" style="214"/>
    <col min="2561" max="2561" width="16.1640625" style="214" customWidth="1"/>
    <col min="2562" max="2568" width="12.83203125" style="214" customWidth="1"/>
    <col min="2569" max="2569" width="14.6640625" style="214" customWidth="1"/>
    <col min="2570" max="2570" width="20.6640625" style="214" customWidth="1"/>
    <col min="2571" max="2571" width="12.83203125" style="214" customWidth="1"/>
    <col min="2572" max="2572" width="13" style="214" customWidth="1"/>
    <col min="2573" max="2582" width="2.83203125" style="214" bestFit="1" customWidth="1"/>
    <col min="2583" max="2811" width="13" style="214" customWidth="1"/>
    <col min="2812" max="2816" width="9.33203125" style="214"/>
    <col min="2817" max="2817" width="16.1640625" style="214" customWidth="1"/>
    <col min="2818" max="2824" width="12.83203125" style="214" customWidth="1"/>
    <col min="2825" max="2825" width="14.6640625" style="214" customWidth="1"/>
    <col min="2826" max="2826" width="20.6640625" style="214" customWidth="1"/>
    <col min="2827" max="2827" width="12.83203125" style="214" customWidth="1"/>
    <col min="2828" max="2828" width="13" style="214" customWidth="1"/>
    <col min="2829" max="2838" width="2.83203125" style="214" bestFit="1" customWidth="1"/>
    <col min="2839" max="3067" width="13" style="214" customWidth="1"/>
    <col min="3068" max="3072" width="9.33203125" style="214"/>
    <col min="3073" max="3073" width="16.1640625" style="214" customWidth="1"/>
    <col min="3074" max="3080" width="12.83203125" style="214" customWidth="1"/>
    <col min="3081" max="3081" width="14.6640625" style="214" customWidth="1"/>
    <col min="3082" max="3082" width="20.6640625" style="214" customWidth="1"/>
    <col min="3083" max="3083" width="12.83203125" style="214" customWidth="1"/>
    <col min="3084" max="3084" width="13" style="214" customWidth="1"/>
    <col min="3085" max="3094" width="2.83203125" style="214" bestFit="1" customWidth="1"/>
    <col min="3095" max="3323" width="13" style="214" customWidth="1"/>
    <col min="3324" max="3328" width="9.33203125" style="214"/>
    <col min="3329" max="3329" width="16.1640625" style="214" customWidth="1"/>
    <col min="3330" max="3336" width="12.83203125" style="214" customWidth="1"/>
    <col min="3337" max="3337" width="14.6640625" style="214" customWidth="1"/>
    <col min="3338" max="3338" width="20.6640625" style="214" customWidth="1"/>
    <col min="3339" max="3339" width="12.83203125" style="214" customWidth="1"/>
    <col min="3340" max="3340" width="13" style="214" customWidth="1"/>
    <col min="3341" max="3350" width="2.83203125" style="214" bestFit="1" customWidth="1"/>
    <col min="3351" max="3579" width="13" style="214" customWidth="1"/>
    <col min="3580" max="3584" width="9.33203125" style="214"/>
    <col min="3585" max="3585" width="16.1640625" style="214" customWidth="1"/>
    <col min="3586" max="3592" width="12.83203125" style="214" customWidth="1"/>
    <col min="3593" max="3593" width="14.6640625" style="214" customWidth="1"/>
    <col min="3594" max="3594" width="20.6640625" style="214" customWidth="1"/>
    <col min="3595" max="3595" width="12.83203125" style="214" customWidth="1"/>
    <col min="3596" max="3596" width="13" style="214" customWidth="1"/>
    <col min="3597" max="3606" width="2.83203125" style="214" bestFit="1" customWidth="1"/>
    <col min="3607" max="3835" width="13" style="214" customWidth="1"/>
    <col min="3836" max="3840" width="9.33203125" style="214"/>
    <col min="3841" max="3841" width="16.1640625" style="214" customWidth="1"/>
    <col min="3842" max="3848" width="12.83203125" style="214" customWidth="1"/>
    <col min="3849" max="3849" width="14.6640625" style="214" customWidth="1"/>
    <col min="3850" max="3850" width="20.6640625" style="214" customWidth="1"/>
    <col min="3851" max="3851" width="12.83203125" style="214" customWidth="1"/>
    <col min="3852" max="3852" width="13" style="214" customWidth="1"/>
    <col min="3853" max="3862" width="2.83203125" style="214" bestFit="1" customWidth="1"/>
    <col min="3863" max="4091" width="13" style="214" customWidth="1"/>
    <col min="4092" max="4096" width="9.33203125" style="214"/>
    <col min="4097" max="4097" width="16.1640625" style="214" customWidth="1"/>
    <col min="4098" max="4104" width="12.83203125" style="214" customWidth="1"/>
    <col min="4105" max="4105" width="14.6640625" style="214" customWidth="1"/>
    <col min="4106" max="4106" width="20.6640625" style="214" customWidth="1"/>
    <col min="4107" max="4107" width="12.83203125" style="214" customWidth="1"/>
    <col min="4108" max="4108" width="13" style="214" customWidth="1"/>
    <col min="4109" max="4118" width="2.83203125" style="214" bestFit="1" customWidth="1"/>
    <col min="4119" max="4347" width="13" style="214" customWidth="1"/>
    <col min="4348" max="4352" width="9.33203125" style="214"/>
    <col min="4353" max="4353" width="16.1640625" style="214" customWidth="1"/>
    <col min="4354" max="4360" width="12.83203125" style="214" customWidth="1"/>
    <col min="4361" max="4361" width="14.6640625" style="214" customWidth="1"/>
    <col min="4362" max="4362" width="20.6640625" style="214" customWidth="1"/>
    <col min="4363" max="4363" width="12.83203125" style="214" customWidth="1"/>
    <col min="4364" max="4364" width="13" style="214" customWidth="1"/>
    <col min="4365" max="4374" width="2.83203125" style="214" bestFit="1" customWidth="1"/>
    <col min="4375" max="4603" width="13" style="214" customWidth="1"/>
    <col min="4604" max="4608" width="9.33203125" style="214"/>
    <col min="4609" max="4609" width="16.1640625" style="214" customWidth="1"/>
    <col min="4610" max="4616" width="12.83203125" style="214" customWidth="1"/>
    <col min="4617" max="4617" width="14.6640625" style="214" customWidth="1"/>
    <col min="4618" max="4618" width="20.6640625" style="214" customWidth="1"/>
    <col min="4619" max="4619" width="12.83203125" style="214" customWidth="1"/>
    <col min="4620" max="4620" width="13" style="214" customWidth="1"/>
    <col min="4621" max="4630" width="2.83203125" style="214" bestFit="1" customWidth="1"/>
    <col min="4631" max="4859" width="13" style="214" customWidth="1"/>
    <col min="4860" max="4864" width="9.33203125" style="214"/>
    <col min="4865" max="4865" width="16.1640625" style="214" customWidth="1"/>
    <col min="4866" max="4872" width="12.83203125" style="214" customWidth="1"/>
    <col min="4873" max="4873" width="14.6640625" style="214" customWidth="1"/>
    <col min="4874" max="4874" width="20.6640625" style="214" customWidth="1"/>
    <col min="4875" max="4875" width="12.83203125" style="214" customWidth="1"/>
    <col min="4876" max="4876" width="13" style="214" customWidth="1"/>
    <col min="4877" max="4886" width="2.83203125" style="214" bestFit="1" customWidth="1"/>
    <col min="4887" max="5115" width="13" style="214" customWidth="1"/>
    <col min="5116" max="5120" width="9.33203125" style="214"/>
    <col min="5121" max="5121" width="16.1640625" style="214" customWidth="1"/>
    <col min="5122" max="5128" width="12.83203125" style="214" customWidth="1"/>
    <col min="5129" max="5129" width="14.6640625" style="214" customWidth="1"/>
    <col min="5130" max="5130" width="20.6640625" style="214" customWidth="1"/>
    <col min="5131" max="5131" width="12.83203125" style="214" customWidth="1"/>
    <col min="5132" max="5132" width="13" style="214" customWidth="1"/>
    <col min="5133" max="5142" width="2.83203125" style="214" bestFit="1" customWidth="1"/>
    <col min="5143" max="5371" width="13" style="214" customWidth="1"/>
    <col min="5372" max="5376" width="9.33203125" style="214"/>
    <col min="5377" max="5377" width="16.1640625" style="214" customWidth="1"/>
    <col min="5378" max="5384" width="12.83203125" style="214" customWidth="1"/>
    <col min="5385" max="5385" width="14.6640625" style="214" customWidth="1"/>
    <col min="5386" max="5386" width="20.6640625" style="214" customWidth="1"/>
    <col min="5387" max="5387" width="12.83203125" style="214" customWidth="1"/>
    <col min="5388" max="5388" width="13" style="214" customWidth="1"/>
    <col min="5389" max="5398" width="2.83203125" style="214" bestFit="1" customWidth="1"/>
    <col min="5399" max="5627" width="13" style="214" customWidth="1"/>
    <col min="5628" max="5632" width="9.33203125" style="214"/>
    <col min="5633" max="5633" width="16.1640625" style="214" customWidth="1"/>
    <col min="5634" max="5640" width="12.83203125" style="214" customWidth="1"/>
    <col min="5641" max="5641" width="14.6640625" style="214" customWidth="1"/>
    <col min="5642" max="5642" width="20.6640625" style="214" customWidth="1"/>
    <col min="5643" max="5643" width="12.83203125" style="214" customWidth="1"/>
    <col min="5644" max="5644" width="13" style="214" customWidth="1"/>
    <col min="5645" max="5654" width="2.83203125" style="214" bestFit="1" customWidth="1"/>
    <col min="5655" max="5883" width="13" style="214" customWidth="1"/>
    <col min="5884" max="5888" width="9.33203125" style="214"/>
    <col min="5889" max="5889" width="16.1640625" style="214" customWidth="1"/>
    <col min="5890" max="5896" width="12.83203125" style="214" customWidth="1"/>
    <col min="5897" max="5897" width="14.6640625" style="214" customWidth="1"/>
    <col min="5898" max="5898" width="20.6640625" style="214" customWidth="1"/>
    <col min="5899" max="5899" width="12.83203125" style="214" customWidth="1"/>
    <col min="5900" max="5900" width="13" style="214" customWidth="1"/>
    <col min="5901" max="5910" width="2.83203125" style="214" bestFit="1" customWidth="1"/>
    <col min="5911" max="6139" width="13" style="214" customWidth="1"/>
    <col min="6140" max="6144" width="9.33203125" style="214"/>
    <col min="6145" max="6145" width="16.1640625" style="214" customWidth="1"/>
    <col min="6146" max="6152" width="12.83203125" style="214" customWidth="1"/>
    <col min="6153" max="6153" width="14.6640625" style="214" customWidth="1"/>
    <col min="6154" max="6154" width="20.6640625" style="214" customWidth="1"/>
    <col min="6155" max="6155" width="12.83203125" style="214" customWidth="1"/>
    <col min="6156" max="6156" width="13" style="214" customWidth="1"/>
    <col min="6157" max="6166" width="2.83203125" style="214" bestFit="1" customWidth="1"/>
    <col min="6167" max="6395" width="13" style="214" customWidth="1"/>
    <col min="6396" max="6400" width="9.33203125" style="214"/>
    <col min="6401" max="6401" width="16.1640625" style="214" customWidth="1"/>
    <col min="6402" max="6408" width="12.83203125" style="214" customWidth="1"/>
    <col min="6409" max="6409" width="14.6640625" style="214" customWidth="1"/>
    <col min="6410" max="6410" width="20.6640625" style="214" customWidth="1"/>
    <col min="6411" max="6411" width="12.83203125" style="214" customWidth="1"/>
    <col min="6412" max="6412" width="13" style="214" customWidth="1"/>
    <col min="6413" max="6422" width="2.83203125" style="214" bestFit="1" customWidth="1"/>
    <col min="6423" max="6651" width="13" style="214" customWidth="1"/>
    <col min="6652" max="6656" width="9.33203125" style="214"/>
    <col min="6657" max="6657" width="16.1640625" style="214" customWidth="1"/>
    <col min="6658" max="6664" width="12.83203125" style="214" customWidth="1"/>
    <col min="6665" max="6665" width="14.6640625" style="214" customWidth="1"/>
    <col min="6666" max="6666" width="20.6640625" style="214" customWidth="1"/>
    <col min="6667" max="6667" width="12.83203125" style="214" customWidth="1"/>
    <col min="6668" max="6668" width="13" style="214" customWidth="1"/>
    <col min="6669" max="6678" width="2.83203125" style="214" bestFit="1" customWidth="1"/>
    <col min="6679" max="6907" width="13" style="214" customWidth="1"/>
    <col min="6908" max="6912" width="9.33203125" style="214"/>
    <col min="6913" max="6913" width="16.1640625" style="214" customWidth="1"/>
    <col min="6914" max="6920" width="12.83203125" style="214" customWidth="1"/>
    <col min="6921" max="6921" width="14.6640625" style="214" customWidth="1"/>
    <col min="6922" max="6922" width="20.6640625" style="214" customWidth="1"/>
    <col min="6923" max="6923" width="12.83203125" style="214" customWidth="1"/>
    <col min="6924" max="6924" width="13" style="214" customWidth="1"/>
    <col min="6925" max="6934" width="2.83203125" style="214" bestFit="1" customWidth="1"/>
    <col min="6935" max="7163" width="13" style="214" customWidth="1"/>
    <col min="7164" max="7168" width="9.33203125" style="214"/>
    <col min="7169" max="7169" width="16.1640625" style="214" customWidth="1"/>
    <col min="7170" max="7176" width="12.83203125" style="214" customWidth="1"/>
    <col min="7177" max="7177" width="14.6640625" style="214" customWidth="1"/>
    <col min="7178" max="7178" width="20.6640625" style="214" customWidth="1"/>
    <col min="7179" max="7179" width="12.83203125" style="214" customWidth="1"/>
    <col min="7180" max="7180" width="13" style="214" customWidth="1"/>
    <col min="7181" max="7190" width="2.83203125" style="214" bestFit="1" customWidth="1"/>
    <col min="7191" max="7419" width="13" style="214" customWidth="1"/>
    <col min="7420" max="7424" width="9.33203125" style="214"/>
    <col min="7425" max="7425" width="16.1640625" style="214" customWidth="1"/>
    <col min="7426" max="7432" width="12.83203125" style="214" customWidth="1"/>
    <col min="7433" max="7433" width="14.6640625" style="214" customWidth="1"/>
    <col min="7434" max="7434" width="20.6640625" style="214" customWidth="1"/>
    <col min="7435" max="7435" width="12.83203125" style="214" customWidth="1"/>
    <col min="7436" max="7436" width="13" style="214" customWidth="1"/>
    <col min="7437" max="7446" width="2.83203125" style="214" bestFit="1" customWidth="1"/>
    <col min="7447" max="7675" width="13" style="214" customWidth="1"/>
    <col min="7676" max="7680" width="9.33203125" style="214"/>
    <col min="7681" max="7681" width="16.1640625" style="214" customWidth="1"/>
    <col min="7682" max="7688" width="12.83203125" style="214" customWidth="1"/>
    <col min="7689" max="7689" width="14.6640625" style="214" customWidth="1"/>
    <col min="7690" max="7690" width="20.6640625" style="214" customWidth="1"/>
    <col min="7691" max="7691" width="12.83203125" style="214" customWidth="1"/>
    <col min="7692" max="7692" width="13" style="214" customWidth="1"/>
    <col min="7693" max="7702" width="2.83203125" style="214" bestFit="1" customWidth="1"/>
    <col min="7703" max="7931" width="13" style="214" customWidth="1"/>
    <col min="7932" max="7936" width="9.33203125" style="214"/>
    <col min="7937" max="7937" width="16.1640625" style="214" customWidth="1"/>
    <col min="7938" max="7944" width="12.83203125" style="214" customWidth="1"/>
    <col min="7945" max="7945" width="14.6640625" style="214" customWidth="1"/>
    <col min="7946" max="7946" width="20.6640625" style="214" customWidth="1"/>
    <col min="7947" max="7947" width="12.83203125" style="214" customWidth="1"/>
    <col min="7948" max="7948" width="13" style="214" customWidth="1"/>
    <col min="7949" max="7958" width="2.83203125" style="214" bestFit="1" customWidth="1"/>
    <col min="7959" max="8187" width="13" style="214" customWidth="1"/>
    <col min="8188" max="8192" width="9.33203125" style="214"/>
    <col min="8193" max="8193" width="16.1640625" style="214" customWidth="1"/>
    <col min="8194" max="8200" width="12.83203125" style="214" customWidth="1"/>
    <col min="8201" max="8201" width="14.6640625" style="214" customWidth="1"/>
    <col min="8202" max="8202" width="20.6640625" style="214" customWidth="1"/>
    <col min="8203" max="8203" width="12.83203125" style="214" customWidth="1"/>
    <col min="8204" max="8204" width="13" style="214" customWidth="1"/>
    <col min="8205" max="8214" width="2.83203125" style="214" bestFit="1" customWidth="1"/>
    <col min="8215" max="8443" width="13" style="214" customWidth="1"/>
    <col min="8444" max="8448" width="9.33203125" style="214"/>
    <col min="8449" max="8449" width="16.1640625" style="214" customWidth="1"/>
    <col min="8450" max="8456" width="12.83203125" style="214" customWidth="1"/>
    <col min="8457" max="8457" width="14.6640625" style="214" customWidth="1"/>
    <col min="8458" max="8458" width="20.6640625" style="214" customWidth="1"/>
    <col min="8459" max="8459" width="12.83203125" style="214" customWidth="1"/>
    <col min="8460" max="8460" width="13" style="214" customWidth="1"/>
    <col min="8461" max="8470" width="2.83203125" style="214" bestFit="1" customWidth="1"/>
    <col min="8471" max="8699" width="13" style="214" customWidth="1"/>
    <col min="8700" max="8704" width="9.33203125" style="214"/>
    <col min="8705" max="8705" width="16.1640625" style="214" customWidth="1"/>
    <col min="8706" max="8712" width="12.83203125" style="214" customWidth="1"/>
    <col min="8713" max="8713" width="14.6640625" style="214" customWidth="1"/>
    <col min="8714" max="8714" width="20.6640625" style="214" customWidth="1"/>
    <col min="8715" max="8715" width="12.83203125" style="214" customWidth="1"/>
    <col min="8716" max="8716" width="13" style="214" customWidth="1"/>
    <col min="8717" max="8726" width="2.83203125" style="214" bestFit="1" customWidth="1"/>
    <col min="8727" max="8955" width="13" style="214" customWidth="1"/>
    <col min="8956" max="8960" width="9.33203125" style="214"/>
    <col min="8961" max="8961" width="16.1640625" style="214" customWidth="1"/>
    <col min="8962" max="8968" width="12.83203125" style="214" customWidth="1"/>
    <col min="8969" max="8969" width="14.6640625" style="214" customWidth="1"/>
    <col min="8970" max="8970" width="20.6640625" style="214" customWidth="1"/>
    <col min="8971" max="8971" width="12.83203125" style="214" customWidth="1"/>
    <col min="8972" max="8972" width="13" style="214" customWidth="1"/>
    <col min="8973" max="8982" width="2.83203125" style="214" bestFit="1" customWidth="1"/>
    <col min="8983" max="9211" width="13" style="214" customWidth="1"/>
    <col min="9212" max="9216" width="9.33203125" style="214"/>
    <col min="9217" max="9217" width="16.1640625" style="214" customWidth="1"/>
    <col min="9218" max="9224" width="12.83203125" style="214" customWidth="1"/>
    <col min="9225" max="9225" width="14.6640625" style="214" customWidth="1"/>
    <col min="9226" max="9226" width="20.6640625" style="214" customWidth="1"/>
    <col min="9227" max="9227" width="12.83203125" style="214" customWidth="1"/>
    <col min="9228" max="9228" width="13" style="214" customWidth="1"/>
    <col min="9229" max="9238" width="2.83203125" style="214" bestFit="1" customWidth="1"/>
    <col min="9239" max="9467" width="13" style="214" customWidth="1"/>
    <col min="9468" max="9472" width="9.33203125" style="214"/>
    <col min="9473" max="9473" width="16.1640625" style="214" customWidth="1"/>
    <col min="9474" max="9480" width="12.83203125" style="214" customWidth="1"/>
    <col min="9481" max="9481" width="14.6640625" style="214" customWidth="1"/>
    <col min="9482" max="9482" width="20.6640625" style="214" customWidth="1"/>
    <col min="9483" max="9483" width="12.83203125" style="214" customWidth="1"/>
    <col min="9484" max="9484" width="13" style="214" customWidth="1"/>
    <col min="9485" max="9494" width="2.83203125" style="214" bestFit="1" customWidth="1"/>
    <col min="9495" max="9723" width="13" style="214" customWidth="1"/>
    <col min="9724" max="9728" width="9.33203125" style="214"/>
    <col min="9729" max="9729" width="16.1640625" style="214" customWidth="1"/>
    <col min="9730" max="9736" width="12.83203125" style="214" customWidth="1"/>
    <col min="9737" max="9737" width="14.6640625" style="214" customWidth="1"/>
    <col min="9738" max="9738" width="20.6640625" style="214" customWidth="1"/>
    <col min="9739" max="9739" width="12.83203125" style="214" customWidth="1"/>
    <col min="9740" max="9740" width="13" style="214" customWidth="1"/>
    <col min="9741" max="9750" width="2.83203125" style="214" bestFit="1" customWidth="1"/>
    <col min="9751" max="9979" width="13" style="214" customWidth="1"/>
    <col min="9980" max="9984" width="9.33203125" style="214"/>
    <col min="9985" max="9985" width="16.1640625" style="214" customWidth="1"/>
    <col min="9986" max="9992" width="12.83203125" style="214" customWidth="1"/>
    <col min="9993" max="9993" width="14.6640625" style="214" customWidth="1"/>
    <col min="9994" max="9994" width="20.6640625" style="214" customWidth="1"/>
    <col min="9995" max="9995" width="12.83203125" style="214" customWidth="1"/>
    <col min="9996" max="9996" width="13" style="214" customWidth="1"/>
    <col min="9997" max="10006" width="2.83203125" style="214" bestFit="1" customWidth="1"/>
    <col min="10007" max="10235" width="13" style="214" customWidth="1"/>
    <col min="10236" max="10240" width="9.33203125" style="214"/>
    <col min="10241" max="10241" width="16.1640625" style="214" customWidth="1"/>
    <col min="10242" max="10248" width="12.83203125" style="214" customWidth="1"/>
    <col min="10249" max="10249" width="14.6640625" style="214" customWidth="1"/>
    <col min="10250" max="10250" width="20.6640625" style="214" customWidth="1"/>
    <col min="10251" max="10251" width="12.83203125" style="214" customWidth="1"/>
    <col min="10252" max="10252" width="13" style="214" customWidth="1"/>
    <col min="10253" max="10262" width="2.83203125" style="214" bestFit="1" customWidth="1"/>
    <col min="10263" max="10491" width="13" style="214" customWidth="1"/>
    <col min="10492" max="10496" width="9.33203125" style="214"/>
    <col min="10497" max="10497" width="16.1640625" style="214" customWidth="1"/>
    <col min="10498" max="10504" width="12.83203125" style="214" customWidth="1"/>
    <col min="10505" max="10505" width="14.6640625" style="214" customWidth="1"/>
    <col min="10506" max="10506" width="20.6640625" style="214" customWidth="1"/>
    <col min="10507" max="10507" width="12.83203125" style="214" customWidth="1"/>
    <col min="10508" max="10508" width="13" style="214" customWidth="1"/>
    <col min="10509" max="10518" width="2.83203125" style="214" bestFit="1" customWidth="1"/>
    <col min="10519" max="10747" width="13" style="214" customWidth="1"/>
    <col min="10748" max="10752" width="9.33203125" style="214"/>
    <col min="10753" max="10753" width="16.1640625" style="214" customWidth="1"/>
    <col min="10754" max="10760" width="12.83203125" style="214" customWidth="1"/>
    <col min="10761" max="10761" width="14.6640625" style="214" customWidth="1"/>
    <col min="10762" max="10762" width="20.6640625" style="214" customWidth="1"/>
    <col min="10763" max="10763" width="12.83203125" style="214" customWidth="1"/>
    <col min="10764" max="10764" width="13" style="214" customWidth="1"/>
    <col min="10765" max="10774" width="2.83203125" style="214" bestFit="1" customWidth="1"/>
    <col min="10775" max="11003" width="13" style="214" customWidth="1"/>
    <col min="11004" max="11008" width="9.33203125" style="214"/>
    <col min="11009" max="11009" width="16.1640625" style="214" customWidth="1"/>
    <col min="11010" max="11016" width="12.83203125" style="214" customWidth="1"/>
    <col min="11017" max="11017" width="14.6640625" style="214" customWidth="1"/>
    <col min="11018" max="11018" width="20.6640625" style="214" customWidth="1"/>
    <col min="11019" max="11019" width="12.83203125" style="214" customWidth="1"/>
    <col min="11020" max="11020" width="13" style="214" customWidth="1"/>
    <col min="11021" max="11030" width="2.83203125" style="214" bestFit="1" customWidth="1"/>
    <col min="11031" max="11259" width="13" style="214" customWidth="1"/>
    <col min="11260" max="11264" width="9.33203125" style="214"/>
    <col min="11265" max="11265" width="16.1640625" style="214" customWidth="1"/>
    <col min="11266" max="11272" width="12.83203125" style="214" customWidth="1"/>
    <col min="11273" max="11273" width="14.6640625" style="214" customWidth="1"/>
    <col min="11274" max="11274" width="20.6640625" style="214" customWidth="1"/>
    <col min="11275" max="11275" width="12.83203125" style="214" customWidth="1"/>
    <col min="11276" max="11276" width="13" style="214" customWidth="1"/>
    <col min="11277" max="11286" width="2.83203125" style="214" bestFit="1" customWidth="1"/>
    <col min="11287" max="11515" width="13" style="214" customWidth="1"/>
    <col min="11516" max="11520" width="9.33203125" style="214"/>
    <col min="11521" max="11521" width="16.1640625" style="214" customWidth="1"/>
    <col min="11522" max="11528" width="12.83203125" style="214" customWidth="1"/>
    <col min="11529" max="11529" width="14.6640625" style="214" customWidth="1"/>
    <col min="11530" max="11530" width="20.6640625" style="214" customWidth="1"/>
    <col min="11531" max="11531" width="12.83203125" style="214" customWidth="1"/>
    <col min="11532" max="11532" width="13" style="214" customWidth="1"/>
    <col min="11533" max="11542" width="2.83203125" style="214" bestFit="1" customWidth="1"/>
    <col min="11543" max="11771" width="13" style="214" customWidth="1"/>
    <col min="11772" max="11776" width="9.33203125" style="214"/>
    <col min="11777" max="11777" width="16.1640625" style="214" customWidth="1"/>
    <col min="11778" max="11784" width="12.83203125" style="214" customWidth="1"/>
    <col min="11785" max="11785" width="14.6640625" style="214" customWidth="1"/>
    <col min="11786" max="11786" width="20.6640625" style="214" customWidth="1"/>
    <col min="11787" max="11787" width="12.83203125" style="214" customWidth="1"/>
    <col min="11788" max="11788" width="13" style="214" customWidth="1"/>
    <col min="11789" max="11798" width="2.83203125" style="214" bestFit="1" customWidth="1"/>
    <col min="11799" max="12027" width="13" style="214" customWidth="1"/>
    <col min="12028" max="12032" width="9.33203125" style="214"/>
    <col min="12033" max="12033" width="16.1640625" style="214" customWidth="1"/>
    <col min="12034" max="12040" width="12.83203125" style="214" customWidth="1"/>
    <col min="12041" max="12041" width="14.6640625" style="214" customWidth="1"/>
    <col min="12042" max="12042" width="20.6640625" style="214" customWidth="1"/>
    <col min="12043" max="12043" width="12.83203125" style="214" customWidth="1"/>
    <col min="12044" max="12044" width="13" style="214" customWidth="1"/>
    <col min="12045" max="12054" width="2.83203125" style="214" bestFit="1" customWidth="1"/>
    <col min="12055" max="12283" width="13" style="214" customWidth="1"/>
    <col min="12284" max="12288" width="9.33203125" style="214"/>
    <col min="12289" max="12289" width="16.1640625" style="214" customWidth="1"/>
    <col min="12290" max="12296" width="12.83203125" style="214" customWidth="1"/>
    <col min="12297" max="12297" width="14.6640625" style="214" customWidth="1"/>
    <col min="12298" max="12298" width="20.6640625" style="214" customWidth="1"/>
    <col min="12299" max="12299" width="12.83203125" style="214" customWidth="1"/>
    <col min="12300" max="12300" width="13" style="214" customWidth="1"/>
    <col min="12301" max="12310" width="2.83203125" style="214" bestFit="1" customWidth="1"/>
    <col min="12311" max="12539" width="13" style="214" customWidth="1"/>
    <col min="12540" max="12544" width="9.33203125" style="214"/>
    <col min="12545" max="12545" width="16.1640625" style="214" customWidth="1"/>
    <col min="12546" max="12552" width="12.83203125" style="214" customWidth="1"/>
    <col min="12553" max="12553" width="14.6640625" style="214" customWidth="1"/>
    <col min="12554" max="12554" width="20.6640625" style="214" customWidth="1"/>
    <col min="12555" max="12555" width="12.83203125" style="214" customWidth="1"/>
    <col min="12556" max="12556" width="13" style="214" customWidth="1"/>
    <col min="12557" max="12566" width="2.83203125" style="214" bestFit="1" customWidth="1"/>
    <col min="12567" max="12795" width="13" style="214" customWidth="1"/>
    <col min="12796" max="12800" width="9.33203125" style="214"/>
    <col min="12801" max="12801" width="16.1640625" style="214" customWidth="1"/>
    <col min="12802" max="12808" width="12.83203125" style="214" customWidth="1"/>
    <col min="12809" max="12809" width="14.6640625" style="214" customWidth="1"/>
    <col min="12810" max="12810" width="20.6640625" style="214" customWidth="1"/>
    <col min="12811" max="12811" width="12.83203125" style="214" customWidth="1"/>
    <col min="12812" max="12812" width="13" style="214" customWidth="1"/>
    <col min="12813" max="12822" width="2.83203125" style="214" bestFit="1" customWidth="1"/>
    <col min="12823" max="13051" width="13" style="214" customWidth="1"/>
    <col min="13052" max="13056" width="9.33203125" style="214"/>
    <col min="13057" max="13057" width="16.1640625" style="214" customWidth="1"/>
    <col min="13058" max="13064" width="12.83203125" style="214" customWidth="1"/>
    <col min="13065" max="13065" width="14.6640625" style="214" customWidth="1"/>
    <col min="13066" max="13066" width="20.6640625" style="214" customWidth="1"/>
    <col min="13067" max="13067" width="12.83203125" style="214" customWidth="1"/>
    <col min="13068" max="13068" width="13" style="214" customWidth="1"/>
    <col min="13069" max="13078" width="2.83203125" style="214" bestFit="1" customWidth="1"/>
    <col min="13079" max="13307" width="13" style="214" customWidth="1"/>
    <col min="13308" max="13312" width="9.33203125" style="214"/>
    <col min="13313" max="13313" width="16.1640625" style="214" customWidth="1"/>
    <col min="13314" max="13320" width="12.83203125" style="214" customWidth="1"/>
    <col min="13321" max="13321" width="14.6640625" style="214" customWidth="1"/>
    <col min="13322" max="13322" width="20.6640625" style="214" customWidth="1"/>
    <col min="13323" max="13323" width="12.83203125" style="214" customWidth="1"/>
    <col min="13324" max="13324" width="13" style="214" customWidth="1"/>
    <col min="13325" max="13334" width="2.83203125" style="214" bestFit="1" customWidth="1"/>
    <col min="13335" max="13563" width="13" style="214" customWidth="1"/>
    <col min="13564" max="13568" width="9.33203125" style="214"/>
    <col min="13569" max="13569" width="16.1640625" style="214" customWidth="1"/>
    <col min="13570" max="13576" width="12.83203125" style="214" customWidth="1"/>
    <col min="13577" max="13577" width="14.6640625" style="214" customWidth="1"/>
    <col min="13578" max="13578" width="20.6640625" style="214" customWidth="1"/>
    <col min="13579" max="13579" width="12.83203125" style="214" customWidth="1"/>
    <col min="13580" max="13580" width="13" style="214" customWidth="1"/>
    <col min="13581" max="13590" width="2.83203125" style="214" bestFit="1" customWidth="1"/>
    <col min="13591" max="13819" width="13" style="214" customWidth="1"/>
    <col min="13820" max="13824" width="9.33203125" style="214"/>
    <col min="13825" max="13825" width="16.1640625" style="214" customWidth="1"/>
    <col min="13826" max="13832" width="12.83203125" style="214" customWidth="1"/>
    <col min="13833" max="13833" width="14.6640625" style="214" customWidth="1"/>
    <col min="13834" max="13834" width="20.6640625" style="214" customWidth="1"/>
    <col min="13835" max="13835" width="12.83203125" style="214" customWidth="1"/>
    <col min="13836" max="13836" width="13" style="214" customWidth="1"/>
    <col min="13837" max="13846" width="2.83203125" style="214" bestFit="1" customWidth="1"/>
    <col min="13847" max="14075" width="13" style="214" customWidth="1"/>
    <col min="14076" max="14080" width="9.33203125" style="214"/>
    <col min="14081" max="14081" width="16.1640625" style="214" customWidth="1"/>
    <col min="14082" max="14088" width="12.83203125" style="214" customWidth="1"/>
    <col min="14089" max="14089" width="14.6640625" style="214" customWidth="1"/>
    <col min="14090" max="14090" width="20.6640625" style="214" customWidth="1"/>
    <col min="14091" max="14091" width="12.83203125" style="214" customWidth="1"/>
    <col min="14092" max="14092" width="13" style="214" customWidth="1"/>
    <col min="14093" max="14102" width="2.83203125" style="214" bestFit="1" customWidth="1"/>
    <col min="14103" max="14331" width="13" style="214" customWidth="1"/>
    <col min="14332" max="14336" width="9.33203125" style="214"/>
    <col min="14337" max="14337" width="16.1640625" style="214" customWidth="1"/>
    <col min="14338" max="14344" width="12.83203125" style="214" customWidth="1"/>
    <col min="14345" max="14345" width="14.6640625" style="214" customWidth="1"/>
    <col min="14346" max="14346" width="20.6640625" style="214" customWidth="1"/>
    <col min="14347" max="14347" width="12.83203125" style="214" customWidth="1"/>
    <col min="14348" max="14348" width="13" style="214" customWidth="1"/>
    <col min="14349" max="14358" width="2.83203125" style="214" bestFit="1" customWidth="1"/>
    <col min="14359" max="14587" width="13" style="214" customWidth="1"/>
    <col min="14588" max="14592" width="9.33203125" style="214"/>
    <col min="14593" max="14593" width="16.1640625" style="214" customWidth="1"/>
    <col min="14594" max="14600" width="12.83203125" style="214" customWidth="1"/>
    <col min="14601" max="14601" width="14.6640625" style="214" customWidth="1"/>
    <col min="14602" max="14602" width="20.6640625" style="214" customWidth="1"/>
    <col min="14603" max="14603" width="12.83203125" style="214" customWidth="1"/>
    <col min="14604" max="14604" width="13" style="214" customWidth="1"/>
    <col min="14605" max="14614" width="2.83203125" style="214" bestFit="1" customWidth="1"/>
    <col min="14615" max="14843" width="13" style="214" customWidth="1"/>
    <col min="14844" max="14848" width="9.33203125" style="214"/>
    <col min="14849" max="14849" width="16.1640625" style="214" customWidth="1"/>
    <col min="14850" max="14856" width="12.83203125" style="214" customWidth="1"/>
    <col min="14857" max="14857" width="14.6640625" style="214" customWidth="1"/>
    <col min="14858" max="14858" width="20.6640625" style="214" customWidth="1"/>
    <col min="14859" max="14859" width="12.83203125" style="214" customWidth="1"/>
    <col min="14860" max="14860" width="13" style="214" customWidth="1"/>
    <col min="14861" max="14870" width="2.83203125" style="214" bestFit="1" customWidth="1"/>
    <col min="14871" max="15099" width="13" style="214" customWidth="1"/>
    <col min="15100" max="15104" width="9.33203125" style="214"/>
    <col min="15105" max="15105" width="16.1640625" style="214" customWidth="1"/>
    <col min="15106" max="15112" width="12.83203125" style="214" customWidth="1"/>
    <col min="15113" max="15113" width="14.6640625" style="214" customWidth="1"/>
    <col min="15114" max="15114" width="20.6640625" style="214" customWidth="1"/>
    <col min="15115" max="15115" width="12.83203125" style="214" customWidth="1"/>
    <col min="15116" max="15116" width="13" style="214" customWidth="1"/>
    <col min="15117" max="15126" width="2.83203125" style="214" bestFit="1" customWidth="1"/>
    <col min="15127" max="15355" width="13" style="214" customWidth="1"/>
    <col min="15356" max="15360" width="9.33203125" style="214"/>
    <col min="15361" max="15361" width="16.1640625" style="214" customWidth="1"/>
    <col min="15362" max="15368" width="12.83203125" style="214" customWidth="1"/>
    <col min="15369" max="15369" width="14.6640625" style="214" customWidth="1"/>
    <col min="15370" max="15370" width="20.6640625" style="214" customWidth="1"/>
    <col min="15371" max="15371" width="12.83203125" style="214" customWidth="1"/>
    <col min="15372" max="15372" width="13" style="214" customWidth="1"/>
    <col min="15373" max="15382" width="2.83203125" style="214" bestFit="1" customWidth="1"/>
    <col min="15383" max="15611" width="13" style="214" customWidth="1"/>
    <col min="15612" max="15616" width="9.33203125" style="214"/>
    <col min="15617" max="15617" width="16.1640625" style="214" customWidth="1"/>
    <col min="15618" max="15624" width="12.83203125" style="214" customWidth="1"/>
    <col min="15625" max="15625" width="14.6640625" style="214" customWidth="1"/>
    <col min="15626" max="15626" width="20.6640625" style="214" customWidth="1"/>
    <col min="15627" max="15627" width="12.83203125" style="214" customWidth="1"/>
    <col min="15628" max="15628" width="13" style="214" customWidth="1"/>
    <col min="15629" max="15638" width="2.83203125" style="214" bestFit="1" customWidth="1"/>
    <col min="15639" max="15867" width="13" style="214" customWidth="1"/>
    <col min="15868" max="15872" width="9.33203125" style="214"/>
    <col min="15873" max="15873" width="16.1640625" style="214" customWidth="1"/>
    <col min="15874" max="15880" width="12.83203125" style="214" customWidth="1"/>
    <col min="15881" max="15881" width="14.6640625" style="214" customWidth="1"/>
    <col min="15882" max="15882" width="20.6640625" style="214" customWidth="1"/>
    <col min="15883" max="15883" width="12.83203125" style="214" customWidth="1"/>
    <col min="15884" max="15884" width="13" style="214" customWidth="1"/>
    <col min="15885" max="15894" width="2.83203125" style="214" bestFit="1" customWidth="1"/>
    <col min="15895" max="16123" width="13" style="214" customWidth="1"/>
    <col min="16124" max="16128" width="9.33203125" style="214"/>
    <col min="16129" max="16129" width="16.1640625" style="214" customWidth="1"/>
    <col min="16130" max="16136" width="12.83203125" style="214" customWidth="1"/>
    <col min="16137" max="16137" width="14.6640625" style="214" customWidth="1"/>
    <col min="16138" max="16138" width="20.6640625" style="214" customWidth="1"/>
    <col min="16139" max="16139" width="12.83203125" style="214" customWidth="1"/>
    <col min="16140" max="16140" width="13" style="214" customWidth="1"/>
    <col min="16141" max="16150" width="2.83203125" style="214" bestFit="1" customWidth="1"/>
    <col min="16151" max="16379" width="13" style="214" customWidth="1"/>
    <col min="16380" max="16384" width="9.33203125" style="214"/>
  </cols>
  <sheetData>
    <row r="1" spans="1:12" ht="12.75">
      <c r="A1" s="210" t="s">
        <v>217</v>
      </c>
      <c r="B1" s="163"/>
      <c r="C1" s="275"/>
      <c r="E1" s="275"/>
      <c r="F1" s="275"/>
      <c r="G1" s="275"/>
      <c r="H1" s="286"/>
      <c r="I1" s="286"/>
    </row>
    <row r="2" spans="1:12" ht="12.75">
      <c r="A2" s="403"/>
      <c r="B2" s="215"/>
      <c r="C2" s="215"/>
      <c r="D2" s="215"/>
      <c r="E2" s="215"/>
      <c r="F2" s="215"/>
      <c r="G2" s="215"/>
      <c r="H2" s="287"/>
      <c r="K2" s="288" t="s">
        <v>204</v>
      </c>
    </row>
    <row r="3" spans="1:12">
      <c r="A3" s="222"/>
      <c r="B3" s="399" t="s">
        <v>205</v>
      </c>
      <c r="C3" s="399"/>
      <c r="D3" s="399"/>
      <c r="E3" s="399"/>
      <c r="F3" s="399"/>
      <c r="G3" s="399"/>
      <c r="H3" s="289"/>
      <c r="I3" s="394" t="s">
        <v>206</v>
      </c>
      <c r="J3" s="394" t="s">
        <v>207</v>
      </c>
      <c r="K3" s="394" t="s">
        <v>208</v>
      </c>
      <c r="L3" s="275"/>
    </row>
    <row r="4" spans="1:12">
      <c r="A4" s="290"/>
      <c r="C4" s="291" t="s">
        <v>271</v>
      </c>
      <c r="D4" s="291" t="s">
        <v>271</v>
      </c>
      <c r="E4" s="291" t="s">
        <v>272</v>
      </c>
      <c r="F4" s="291" t="s">
        <v>271</v>
      </c>
      <c r="G4" s="291" t="s">
        <v>273</v>
      </c>
      <c r="I4" s="395"/>
      <c r="J4" s="395"/>
      <c r="K4" s="397"/>
      <c r="L4" s="275"/>
    </row>
    <row r="5" spans="1:12">
      <c r="A5" s="233"/>
      <c r="B5" s="233" t="s">
        <v>270</v>
      </c>
      <c r="C5" s="233" t="s">
        <v>209</v>
      </c>
      <c r="D5" s="233" t="s">
        <v>210</v>
      </c>
      <c r="E5" s="233" t="s">
        <v>211</v>
      </c>
      <c r="F5" s="233" t="s">
        <v>212</v>
      </c>
      <c r="G5" s="233" t="s">
        <v>213</v>
      </c>
      <c r="H5" s="233" t="s">
        <v>15</v>
      </c>
      <c r="I5" s="396"/>
      <c r="J5" s="396"/>
      <c r="K5" s="398"/>
      <c r="L5" s="275"/>
    </row>
    <row r="6" spans="1:12">
      <c r="A6" s="222"/>
      <c r="B6" s="223"/>
      <c r="C6" s="223"/>
      <c r="D6" s="223"/>
      <c r="E6" s="223"/>
      <c r="F6" s="223"/>
      <c r="G6" s="223"/>
      <c r="H6" s="292"/>
      <c r="I6" s="293"/>
      <c r="J6" s="293"/>
      <c r="K6" s="222"/>
      <c r="L6" s="275"/>
    </row>
    <row r="7" spans="1:12" s="269" customFormat="1">
      <c r="A7" s="240" t="s">
        <v>81</v>
      </c>
      <c r="B7" s="294">
        <f>SUM(B8:B17)-B14-B15</f>
        <v>7850</v>
      </c>
      <c r="C7" s="294">
        <f t="shared" ref="C7:K7" si="0">SUM(C8:C17)-C14-C15</f>
        <v>14303</v>
      </c>
      <c r="D7" s="294">
        <f t="shared" si="0"/>
        <v>53662</v>
      </c>
      <c r="E7" s="294">
        <f t="shared" si="0"/>
        <v>6106</v>
      </c>
      <c r="F7" s="294">
        <f t="shared" si="0"/>
        <v>5232</v>
      </c>
      <c r="G7" s="294">
        <f t="shared" si="0"/>
        <v>2719</v>
      </c>
      <c r="H7" s="295">
        <f t="shared" si="0"/>
        <v>89872</v>
      </c>
      <c r="I7" s="295">
        <f t="shared" si="0"/>
        <v>524</v>
      </c>
      <c r="J7" s="295">
        <f t="shared" si="0"/>
        <v>3148</v>
      </c>
      <c r="K7" s="294">
        <f t="shared" si="0"/>
        <v>93544</v>
      </c>
      <c r="L7" s="296"/>
    </row>
    <row r="8" spans="1:12">
      <c r="A8" s="210" t="s">
        <v>158</v>
      </c>
      <c r="B8" s="297">
        <v>1200</v>
      </c>
      <c r="C8" s="297">
        <v>190</v>
      </c>
      <c r="D8" s="297">
        <v>5070</v>
      </c>
      <c r="E8" s="297">
        <v>200</v>
      </c>
      <c r="F8" s="297">
        <v>210</v>
      </c>
      <c r="G8" s="297">
        <v>700</v>
      </c>
      <c r="H8" s="298">
        <v>7570</v>
      </c>
      <c r="I8" s="298">
        <v>0</v>
      </c>
      <c r="J8" s="298">
        <v>480</v>
      </c>
      <c r="K8" s="297">
        <v>8050</v>
      </c>
      <c r="L8" s="275"/>
    </row>
    <row r="9" spans="1:12">
      <c r="A9" s="210" t="s">
        <v>180</v>
      </c>
      <c r="B9" s="299">
        <v>370</v>
      </c>
      <c r="C9" s="299">
        <v>0</v>
      </c>
      <c r="D9" s="299">
        <v>5</v>
      </c>
      <c r="E9" s="299">
        <v>0</v>
      </c>
      <c r="F9" s="299">
        <v>0</v>
      </c>
      <c r="G9" s="299">
        <v>0</v>
      </c>
      <c r="H9" s="300">
        <v>375</v>
      </c>
      <c r="I9" s="300">
        <v>5</v>
      </c>
      <c r="J9" s="300">
        <v>10</v>
      </c>
      <c r="K9" s="299">
        <v>390</v>
      </c>
      <c r="L9" s="275"/>
    </row>
    <row r="10" spans="1:12">
      <c r="A10" s="210" t="s">
        <v>161</v>
      </c>
      <c r="B10" s="299">
        <v>14</v>
      </c>
      <c r="C10" s="299">
        <v>80</v>
      </c>
      <c r="D10" s="299">
        <v>41</v>
      </c>
      <c r="E10" s="299">
        <v>489</v>
      </c>
      <c r="F10" s="299">
        <v>0</v>
      </c>
      <c r="G10" s="299">
        <v>37</v>
      </c>
      <c r="H10" s="300">
        <v>661</v>
      </c>
      <c r="I10" s="300">
        <v>42</v>
      </c>
      <c r="J10" s="300">
        <v>146</v>
      </c>
      <c r="K10" s="299">
        <v>849</v>
      </c>
      <c r="L10" s="275"/>
    </row>
    <row r="11" spans="1:12">
      <c r="A11" s="210" t="s">
        <v>160</v>
      </c>
      <c r="B11" s="299">
        <v>965</v>
      </c>
      <c r="C11" s="299">
        <v>1890</v>
      </c>
      <c r="D11" s="299">
        <v>1160</v>
      </c>
      <c r="E11" s="299">
        <v>1930</v>
      </c>
      <c r="F11" s="301">
        <v>550</v>
      </c>
      <c r="G11" s="299">
        <v>0</v>
      </c>
      <c r="H11" s="300">
        <v>6495</v>
      </c>
      <c r="I11" s="300">
        <v>100</v>
      </c>
      <c r="J11" s="300">
        <v>0</v>
      </c>
      <c r="K11" s="299">
        <v>6595</v>
      </c>
      <c r="L11" s="275"/>
    </row>
    <row r="12" spans="1:12">
      <c r="A12" s="210" t="s">
        <v>163</v>
      </c>
      <c r="B12" s="299">
        <v>1133</v>
      </c>
      <c r="C12" s="299">
        <v>6111</v>
      </c>
      <c r="D12" s="299">
        <v>8488</v>
      </c>
      <c r="E12" s="299">
        <v>519</v>
      </c>
      <c r="F12" s="299">
        <v>683</v>
      </c>
      <c r="G12" s="299">
        <v>1800</v>
      </c>
      <c r="H12" s="300">
        <v>18734</v>
      </c>
      <c r="I12" s="300">
        <v>320</v>
      </c>
      <c r="J12" s="300">
        <v>500</v>
      </c>
      <c r="K12" s="299">
        <v>19554</v>
      </c>
      <c r="L12" s="275"/>
    </row>
    <row r="13" spans="1:12">
      <c r="A13" s="246" t="s">
        <v>266</v>
      </c>
      <c r="B13" s="299">
        <f t="shared" ref="B13:K13" si="1">+B14+B15</f>
        <v>3380</v>
      </c>
      <c r="C13" s="299">
        <f t="shared" si="1"/>
        <v>1050</v>
      </c>
      <c r="D13" s="299">
        <f t="shared" si="1"/>
        <v>29278</v>
      </c>
      <c r="E13" s="299">
        <f t="shared" si="1"/>
        <v>0</v>
      </c>
      <c r="F13" s="299">
        <f t="shared" si="1"/>
        <v>0</v>
      </c>
      <c r="G13" s="299">
        <f t="shared" si="1"/>
        <v>0</v>
      </c>
      <c r="H13" s="300">
        <f t="shared" si="1"/>
        <v>33708</v>
      </c>
      <c r="I13" s="300">
        <f t="shared" si="1"/>
        <v>0</v>
      </c>
      <c r="J13" s="300">
        <f t="shared" si="1"/>
        <v>870</v>
      </c>
      <c r="K13" s="299">
        <f t="shared" si="1"/>
        <v>34578</v>
      </c>
      <c r="L13" s="275"/>
    </row>
    <row r="14" spans="1:12" s="273" customFormat="1">
      <c r="A14" s="210" t="s">
        <v>267</v>
      </c>
      <c r="B14" s="300">
        <v>2580</v>
      </c>
      <c r="C14" s="300">
        <v>0</v>
      </c>
      <c r="D14" s="300">
        <v>19328</v>
      </c>
      <c r="E14" s="300">
        <v>0</v>
      </c>
      <c r="F14" s="300">
        <v>0</v>
      </c>
      <c r="G14" s="300">
        <v>0</v>
      </c>
      <c r="H14" s="300">
        <v>21908</v>
      </c>
      <c r="I14" s="300">
        <v>0</v>
      </c>
      <c r="J14" s="300">
        <v>620</v>
      </c>
      <c r="K14" s="300">
        <v>22528</v>
      </c>
      <c r="L14" s="286"/>
    </row>
    <row r="15" spans="1:12" s="273" customFormat="1">
      <c r="A15" s="210" t="s">
        <v>268</v>
      </c>
      <c r="B15" s="300">
        <v>800</v>
      </c>
      <c r="C15" s="300">
        <v>1050</v>
      </c>
      <c r="D15" s="300">
        <v>9950</v>
      </c>
      <c r="E15" s="300">
        <v>0</v>
      </c>
      <c r="F15" s="300">
        <v>0</v>
      </c>
      <c r="G15" s="300">
        <v>0</v>
      </c>
      <c r="H15" s="300">
        <v>11800</v>
      </c>
      <c r="I15" s="300">
        <v>0</v>
      </c>
      <c r="J15" s="300">
        <v>250</v>
      </c>
      <c r="K15" s="300">
        <v>12050</v>
      </c>
      <c r="L15" s="286"/>
    </row>
    <row r="16" spans="1:12">
      <c r="A16" s="246" t="s">
        <v>182</v>
      </c>
      <c r="B16" s="299">
        <v>88</v>
      </c>
      <c r="C16" s="299">
        <v>82</v>
      </c>
      <c r="D16" s="299">
        <v>1820</v>
      </c>
      <c r="E16" s="299">
        <v>1068</v>
      </c>
      <c r="F16" s="299">
        <v>89</v>
      </c>
      <c r="G16" s="299">
        <v>182</v>
      </c>
      <c r="H16" s="300">
        <v>3329</v>
      </c>
      <c r="I16" s="300">
        <v>57</v>
      </c>
      <c r="J16" s="302">
        <v>162</v>
      </c>
      <c r="K16" s="299">
        <v>3548</v>
      </c>
      <c r="L16" s="275"/>
    </row>
    <row r="17" spans="1:12">
      <c r="A17" s="210" t="s">
        <v>165</v>
      </c>
      <c r="B17" s="299">
        <v>700</v>
      </c>
      <c r="C17" s="301">
        <v>4900</v>
      </c>
      <c r="D17" s="299">
        <v>7800</v>
      </c>
      <c r="E17" s="299">
        <v>1900</v>
      </c>
      <c r="F17" s="301">
        <v>3700</v>
      </c>
      <c r="G17" s="299">
        <v>0</v>
      </c>
      <c r="H17" s="300">
        <v>19000</v>
      </c>
      <c r="I17" s="300">
        <v>0</v>
      </c>
      <c r="J17" s="300">
        <v>980</v>
      </c>
      <c r="K17" s="299">
        <v>19980</v>
      </c>
      <c r="L17" s="275"/>
    </row>
    <row r="18" spans="1:12" s="269" customFormat="1">
      <c r="A18" s="248" t="s">
        <v>10</v>
      </c>
      <c r="B18" s="296">
        <f t="shared" ref="B18:K18" si="2">SUM(B19:B22)</f>
        <v>7521</v>
      </c>
      <c r="C18" s="296">
        <f t="shared" si="2"/>
        <v>971</v>
      </c>
      <c r="D18" s="296">
        <f t="shared" si="2"/>
        <v>6228</v>
      </c>
      <c r="E18" s="296">
        <f t="shared" si="2"/>
        <v>3258</v>
      </c>
      <c r="F18" s="296">
        <f t="shared" si="2"/>
        <v>1838</v>
      </c>
      <c r="G18" s="296">
        <f t="shared" si="2"/>
        <v>2190</v>
      </c>
      <c r="H18" s="303">
        <f t="shared" si="2"/>
        <v>22006</v>
      </c>
      <c r="I18" s="303">
        <f t="shared" si="2"/>
        <v>1116</v>
      </c>
      <c r="J18" s="303">
        <f t="shared" si="2"/>
        <v>6156</v>
      </c>
      <c r="K18" s="296">
        <f t="shared" si="2"/>
        <v>29278</v>
      </c>
      <c r="L18" s="240"/>
    </row>
    <row r="19" spans="1:12">
      <c r="A19" s="210" t="s">
        <v>166</v>
      </c>
      <c r="B19" s="299">
        <v>679</v>
      </c>
      <c r="C19" s="299">
        <v>603</v>
      </c>
      <c r="D19" s="299">
        <v>2595</v>
      </c>
      <c r="E19" s="299">
        <v>1223</v>
      </c>
      <c r="F19" s="299">
        <v>440</v>
      </c>
      <c r="G19" s="299">
        <v>2190</v>
      </c>
      <c r="H19" s="300">
        <v>7730</v>
      </c>
      <c r="I19" s="300">
        <v>238</v>
      </c>
      <c r="J19" s="300">
        <v>0</v>
      </c>
      <c r="K19" s="299">
        <v>7968</v>
      </c>
      <c r="L19" s="275"/>
    </row>
    <row r="20" spans="1:12">
      <c r="A20" s="210" t="s">
        <v>168</v>
      </c>
      <c r="B20" s="299">
        <v>100</v>
      </c>
      <c r="C20" s="301">
        <v>100</v>
      </c>
      <c r="D20" s="301">
        <v>1200</v>
      </c>
      <c r="E20" s="299">
        <v>130</v>
      </c>
      <c r="F20" s="299">
        <v>100</v>
      </c>
      <c r="G20" s="299">
        <v>0</v>
      </c>
      <c r="H20" s="300">
        <v>1630</v>
      </c>
      <c r="I20" s="300">
        <v>40</v>
      </c>
      <c r="J20" s="300">
        <v>400</v>
      </c>
      <c r="K20" s="299">
        <v>2070</v>
      </c>
      <c r="L20" s="275"/>
    </row>
    <row r="21" spans="1:12">
      <c r="A21" s="210" t="s">
        <v>167</v>
      </c>
      <c r="B21" s="299">
        <v>174</v>
      </c>
      <c r="C21" s="299">
        <v>268</v>
      </c>
      <c r="D21" s="299">
        <v>594</v>
      </c>
      <c r="E21" s="299">
        <v>317</v>
      </c>
      <c r="F21" s="299">
        <v>602</v>
      </c>
      <c r="G21" s="299">
        <v>0</v>
      </c>
      <c r="H21" s="300">
        <v>1955</v>
      </c>
      <c r="I21" s="300">
        <v>179</v>
      </c>
      <c r="J21" s="300">
        <v>423</v>
      </c>
      <c r="K21" s="299">
        <v>2557</v>
      </c>
      <c r="L21" s="275"/>
    </row>
    <row r="22" spans="1:12">
      <c r="A22" s="210" t="s">
        <v>169</v>
      </c>
      <c r="B22" s="299">
        <v>6568</v>
      </c>
      <c r="C22" s="299">
        <v>0</v>
      </c>
      <c r="D22" s="299">
        <v>1839</v>
      </c>
      <c r="E22" s="299">
        <v>1588</v>
      </c>
      <c r="F22" s="299">
        <v>696</v>
      </c>
      <c r="G22" s="299">
        <v>0</v>
      </c>
      <c r="H22" s="300">
        <v>10691</v>
      </c>
      <c r="I22" s="300">
        <v>659</v>
      </c>
      <c r="J22" s="300">
        <v>5333</v>
      </c>
      <c r="K22" s="299">
        <v>16683</v>
      </c>
      <c r="L22" s="275"/>
    </row>
    <row r="23" spans="1:12" s="269" customFormat="1">
      <c r="A23" s="248" t="s">
        <v>82</v>
      </c>
      <c r="B23" s="296">
        <f t="shared" ref="B23:K23" si="3">SUM(B24:B29)</f>
        <v>2046</v>
      </c>
      <c r="C23" s="296">
        <f t="shared" si="3"/>
        <v>14791</v>
      </c>
      <c r="D23" s="296">
        <f t="shared" si="3"/>
        <v>37853</v>
      </c>
      <c r="E23" s="296">
        <f t="shared" si="3"/>
        <v>1027</v>
      </c>
      <c r="F23" s="296">
        <f t="shared" si="3"/>
        <v>18986</v>
      </c>
      <c r="G23" s="296">
        <f t="shared" si="3"/>
        <v>103</v>
      </c>
      <c r="H23" s="303">
        <f t="shared" si="3"/>
        <v>74806</v>
      </c>
      <c r="I23" s="303">
        <f t="shared" si="3"/>
        <v>1736</v>
      </c>
      <c r="J23" s="303">
        <f t="shared" si="3"/>
        <v>2593</v>
      </c>
      <c r="K23" s="296">
        <f t="shared" si="3"/>
        <v>79135</v>
      </c>
      <c r="L23" s="240"/>
    </row>
    <row r="24" spans="1:12">
      <c r="A24" s="210" t="s">
        <v>170</v>
      </c>
      <c r="B24" s="299">
        <v>100</v>
      </c>
      <c r="C24" s="299">
        <v>1000</v>
      </c>
      <c r="D24" s="301">
        <v>1000</v>
      </c>
      <c r="E24" s="299">
        <v>200</v>
      </c>
      <c r="F24" s="299">
        <v>0</v>
      </c>
      <c r="G24" s="299">
        <v>0</v>
      </c>
      <c r="H24" s="300">
        <v>2300</v>
      </c>
      <c r="I24" s="302" t="s">
        <v>218</v>
      </c>
      <c r="J24" s="302" t="s">
        <v>219</v>
      </c>
      <c r="K24" s="299">
        <f>SUM(H24:J24)</f>
        <v>2300</v>
      </c>
      <c r="L24" s="275"/>
    </row>
    <row r="25" spans="1:12">
      <c r="A25" s="210" t="s">
        <v>171</v>
      </c>
      <c r="B25" s="299">
        <v>28</v>
      </c>
      <c r="C25" s="301">
        <v>611</v>
      </c>
      <c r="D25" s="301">
        <v>683</v>
      </c>
      <c r="E25" s="299">
        <v>2</v>
      </c>
      <c r="F25" s="301">
        <v>6</v>
      </c>
      <c r="G25" s="299">
        <v>103</v>
      </c>
      <c r="H25" s="300">
        <v>1433</v>
      </c>
      <c r="I25" s="300">
        <v>3</v>
      </c>
      <c r="J25" s="302">
        <v>0</v>
      </c>
      <c r="K25" s="299">
        <v>1436</v>
      </c>
      <c r="L25" s="275"/>
    </row>
    <row r="26" spans="1:12">
      <c r="A26" s="210" t="s">
        <v>172</v>
      </c>
      <c r="B26" s="299">
        <v>400</v>
      </c>
      <c r="C26" s="299">
        <v>1300</v>
      </c>
      <c r="D26" s="299">
        <v>4500</v>
      </c>
      <c r="E26" s="299">
        <v>400</v>
      </c>
      <c r="F26" s="299">
        <v>3850</v>
      </c>
      <c r="G26" s="299">
        <v>0</v>
      </c>
      <c r="H26" s="300">
        <v>10450</v>
      </c>
      <c r="I26" s="300">
        <v>100</v>
      </c>
      <c r="J26" s="302">
        <v>350</v>
      </c>
      <c r="K26" s="299">
        <v>10900</v>
      </c>
      <c r="L26" s="275"/>
    </row>
    <row r="27" spans="1:12">
      <c r="A27" s="210" t="s">
        <v>173</v>
      </c>
      <c r="B27" s="299">
        <v>968</v>
      </c>
      <c r="C27" s="301">
        <v>9080</v>
      </c>
      <c r="D27" s="299">
        <v>7500</v>
      </c>
      <c r="E27" s="299">
        <v>320</v>
      </c>
      <c r="F27" s="299">
        <v>12180</v>
      </c>
      <c r="G27" s="299">
        <v>0</v>
      </c>
      <c r="H27" s="303">
        <v>30048</v>
      </c>
      <c r="I27" s="300">
        <v>663</v>
      </c>
      <c r="J27" s="300">
        <v>743</v>
      </c>
      <c r="K27" s="299">
        <v>31454</v>
      </c>
      <c r="L27" s="275"/>
    </row>
    <row r="28" spans="1:12">
      <c r="A28" s="210" t="s">
        <v>174</v>
      </c>
      <c r="B28" s="299">
        <v>550</v>
      </c>
      <c r="C28" s="301">
        <v>800</v>
      </c>
      <c r="D28" s="299">
        <v>3610</v>
      </c>
      <c r="E28" s="299">
        <v>105</v>
      </c>
      <c r="F28" s="301">
        <v>1350</v>
      </c>
      <c r="G28" s="299">
        <v>0</v>
      </c>
      <c r="H28" s="300">
        <v>6415</v>
      </c>
      <c r="I28" s="300">
        <v>170</v>
      </c>
      <c r="J28" s="300">
        <v>0</v>
      </c>
      <c r="K28" s="299">
        <v>6585</v>
      </c>
      <c r="L28" s="275"/>
    </row>
    <row r="29" spans="1:12">
      <c r="A29" s="210" t="s">
        <v>175</v>
      </c>
      <c r="B29" s="299">
        <v>0</v>
      </c>
      <c r="C29" s="301">
        <v>2000</v>
      </c>
      <c r="D29" s="299">
        <v>20560</v>
      </c>
      <c r="E29" s="299">
        <v>0</v>
      </c>
      <c r="F29" s="301">
        <v>1600</v>
      </c>
      <c r="G29" s="299">
        <v>0</v>
      </c>
      <c r="H29" s="300">
        <v>24160</v>
      </c>
      <c r="I29" s="300">
        <v>800</v>
      </c>
      <c r="J29" s="300">
        <v>1500</v>
      </c>
      <c r="K29" s="299">
        <v>26460</v>
      </c>
      <c r="L29" s="275"/>
    </row>
    <row r="30" spans="1:12" s="269" customFormat="1">
      <c r="A30" s="248" t="s">
        <v>269</v>
      </c>
      <c r="B30" s="296">
        <f t="shared" ref="B30:K30" si="4">SUM(B31:B32)</f>
        <v>1301</v>
      </c>
      <c r="C30" s="296">
        <f t="shared" si="4"/>
        <v>13312</v>
      </c>
      <c r="D30" s="296">
        <f t="shared" si="4"/>
        <v>8528</v>
      </c>
      <c r="E30" s="296">
        <f t="shared" si="4"/>
        <v>830</v>
      </c>
      <c r="F30" s="296">
        <f t="shared" si="4"/>
        <v>0</v>
      </c>
      <c r="G30" s="296">
        <f t="shared" si="4"/>
        <v>916</v>
      </c>
      <c r="H30" s="303">
        <f t="shared" si="4"/>
        <v>24887</v>
      </c>
      <c r="I30" s="303">
        <f t="shared" si="4"/>
        <v>586</v>
      </c>
      <c r="J30" s="303">
        <f t="shared" si="4"/>
        <v>1375</v>
      </c>
      <c r="K30" s="296">
        <f t="shared" si="4"/>
        <v>26848</v>
      </c>
      <c r="L30" s="240"/>
    </row>
    <row r="31" spans="1:12">
      <c r="A31" s="210" t="s">
        <v>176</v>
      </c>
      <c r="B31" s="299">
        <v>217</v>
      </c>
      <c r="C31" s="299">
        <v>13156</v>
      </c>
      <c r="D31" s="299">
        <v>8433</v>
      </c>
      <c r="E31" s="299">
        <v>809</v>
      </c>
      <c r="F31" s="299">
        <v>0</v>
      </c>
      <c r="G31" s="299">
        <v>882</v>
      </c>
      <c r="H31" s="300">
        <v>23497</v>
      </c>
      <c r="I31" s="300">
        <v>546</v>
      </c>
      <c r="J31" s="300">
        <v>1373</v>
      </c>
      <c r="K31" s="299">
        <v>25416</v>
      </c>
      <c r="L31" s="275"/>
    </row>
    <row r="32" spans="1:12">
      <c r="A32" s="210" t="s">
        <v>177</v>
      </c>
      <c r="B32" s="299">
        <v>1084</v>
      </c>
      <c r="C32" s="299">
        <v>156</v>
      </c>
      <c r="D32" s="299">
        <v>95</v>
      </c>
      <c r="E32" s="299">
        <v>21</v>
      </c>
      <c r="F32" s="299">
        <v>0</v>
      </c>
      <c r="G32" s="299">
        <v>34</v>
      </c>
      <c r="H32" s="300">
        <v>1390</v>
      </c>
      <c r="I32" s="300">
        <v>40</v>
      </c>
      <c r="J32" s="300">
        <v>2</v>
      </c>
      <c r="K32" s="299">
        <v>1432</v>
      </c>
      <c r="L32" s="275"/>
    </row>
    <row r="33" spans="1:12">
      <c r="A33" s="210"/>
      <c r="B33" s="299"/>
      <c r="C33" s="299"/>
      <c r="D33" s="299"/>
      <c r="E33" s="299"/>
      <c r="F33" s="299"/>
      <c r="G33" s="299"/>
      <c r="H33" s="300"/>
      <c r="I33" s="300"/>
      <c r="J33" s="300"/>
      <c r="K33" s="299"/>
      <c r="L33" s="275"/>
    </row>
    <row r="34" spans="1:12" s="269" customFormat="1">
      <c r="A34" s="304" t="s">
        <v>1</v>
      </c>
      <c r="B34" s="294">
        <f>B7+B23+B18+B30</f>
        <v>18718</v>
      </c>
      <c r="C34" s="294">
        <f t="shared" ref="C34:K34" si="5">(C7+C23+C18+C30)</f>
        <v>43377</v>
      </c>
      <c r="D34" s="294">
        <f t="shared" si="5"/>
        <v>106271</v>
      </c>
      <c r="E34" s="294">
        <f t="shared" si="5"/>
        <v>11221</v>
      </c>
      <c r="F34" s="294">
        <f t="shared" si="5"/>
        <v>26056</v>
      </c>
      <c r="G34" s="294">
        <f t="shared" si="5"/>
        <v>5928</v>
      </c>
      <c r="H34" s="295">
        <f t="shared" si="5"/>
        <v>211571</v>
      </c>
      <c r="I34" s="295">
        <f t="shared" si="5"/>
        <v>3962</v>
      </c>
      <c r="J34" s="295">
        <f t="shared" si="5"/>
        <v>13272</v>
      </c>
      <c r="K34" s="294">
        <f t="shared" si="5"/>
        <v>228805</v>
      </c>
      <c r="L34" s="240"/>
    </row>
    <row r="35" spans="1:12" s="269" customFormat="1">
      <c r="A35" s="305"/>
      <c r="B35" s="306"/>
      <c r="C35" s="306"/>
      <c r="D35" s="306"/>
      <c r="E35" s="306"/>
      <c r="F35" s="306"/>
      <c r="G35" s="306"/>
      <c r="H35" s="307"/>
      <c r="I35" s="307"/>
      <c r="J35" s="307"/>
      <c r="K35" s="306"/>
      <c r="L35" s="240"/>
    </row>
    <row r="36" spans="1:12">
      <c r="B36" s="275"/>
      <c r="C36" s="275"/>
      <c r="D36" s="275"/>
      <c r="E36" s="275"/>
      <c r="F36" s="275"/>
      <c r="G36" s="275"/>
      <c r="H36" s="286"/>
      <c r="I36" s="286"/>
    </row>
    <row r="37" spans="1:12">
      <c r="A37" s="275" t="s">
        <v>216</v>
      </c>
      <c r="B37" s="299"/>
      <c r="C37" s="299"/>
      <c r="D37" s="299"/>
      <c r="E37" s="299"/>
      <c r="F37" s="299"/>
      <c r="G37" s="299"/>
      <c r="H37" s="300"/>
      <c r="I37" s="300"/>
      <c r="J37" s="308"/>
      <c r="K37" s="309"/>
    </row>
    <row r="39" spans="1:12">
      <c r="A39" s="265" t="s">
        <v>284</v>
      </c>
    </row>
  </sheetData>
  <mergeCells count="4">
    <mergeCell ref="B3:G3"/>
    <mergeCell ref="I3:I5"/>
    <mergeCell ref="J3:J5"/>
    <mergeCell ref="K3:K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="75" zoomScaleNormal="75" workbookViewId="0">
      <selection activeCell="B43" sqref="B43"/>
    </sheetView>
  </sheetViews>
  <sheetFormatPr defaultColWidth="15.33203125" defaultRowHeight="11.25"/>
  <cols>
    <col min="1" max="1" width="15.33203125" style="214" customWidth="1"/>
    <col min="2" max="4" width="8.33203125" style="214" bestFit="1" customWidth="1"/>
    <col min="5" max="5" width="8" style="214" bestFit="1" customWidth="1"/>
    <col min="6" max="6" width="1.5" style="214" customWidth="1"/>
    <col min="7" max="7" width="8.33203125" style="214" bestFit="1" customWidth="1"/>
    <col min="8" max="8" width="9.33203125" style="214" bestFit="1" customWidth="1"/>
    <col min="9" max="9" width="1.5" style="214" customWidth="1"/>
    <col min="10" max="10" width="8.5" style="214" bestFit="1" customWidth="1"/>
    <col min="11" max="11" width="10" style="214" bestFit="1" customWidth="1"/>
    <col min="12" max="12" width="10.33203125" style="214" bestFit="1" customWidth="1"/>
    <col min="13" max="13" width="9.5" style="214" bestFit="1" customWidth="1"/>
    <col min="14" max="14" width="13.1640625" style="214" bestFit="1" customWidth="1"/>
    <col min="15" max="15" width="2.1640625" style="214" customWidth="1"/>
    <col min="16" max="16" width="9.33203125" style="214" bestFit="1" customWidth="1"/>
    <col min="17" max="17" width="16.1640625" style="214" bestFit="1" customWidth="1"/>
    <col min="18" max="18" width="9.1640625" style="213" bestFit="1" customWidth="1"/>
    <col min="19" max="19" width="2.83203125" style="214" bestFit="1" customWidth="1"/>
    <col min="20" max="20" width="5.83203125" style="214" bestFit="1" customWidth="1"/>
    <col min="21" max="256" width="15.33203125" style="214"/>
    <col min="257" max="257" width="15.33203125" style="214" customWidth="1"/>
    <col min="258" max="260" width="8.33203125" style="214" bestFit="1" customWidth="1"/>
    <col min="261" max="261" width="8" style="214" bestFit="1" customWidth="1"/>
    <col min="262" max="262" width="1.5" style="214" customWidth="1"/>
    <col min="263" max="263" width="8.33203125" style="214" bestFit="1" customWidth="1"/>
    <col min="264" max="264" width="9.33203125" style="214" bestFit="1" customWidth="1"/>
    <col min="265" max="265" width="1.5" style="214" customWidth="1"/>
    <col min="266" max="266" width="8.5" style="214" bestFit="1" customWidth="1"/>
    <col min="267" max="267" width="10" style="214" bestFit="1" customWidth="1"/>
    <col min="268" max="268" width="10.33203125" style="214" bestFit="1" customWidth="1"/>
    <col min="269" max="269" width="9.5" style="214" bestFit="1" customWidth="1"/>
    <col min="270" max="270" width="13.1640625" style="214" bestFit="1" customWidth="1"/>
    <col min="271" max="271" width="13" style="214" bestFit="1" customWidth="1"/>
    <col min="272" max="272" width="9.33203125" style="214" bestFit="1" customWidth="1"/>
    <col min="273" max="273" width="16.1640625" style="214" bestFit="1" customWidth="1"/>
    <col min="274" max="274" width="9.1640625" style="214" bestFit="1" customWidth="1"/>
    <col min="275" max="275" width="2.83203125" style="214" bestFit="1" customWidth="1"/>
    <col min="276" max="276" width="5.83203125" style="214" bestFit="1" customWidth="1"/>
    <col min="277" max="512" width="15.33203125" style="214"/>
    <col min="513" max="513" width="15.33203125" style="214" customWidth="1"/>
    <col min="514" max="516" width="8.33203125" style="214" bestFit="1" customWidth="1"/>
    <col min="517" max="517" width="8" style="214" bestFit="1" customWidth="1"/>
    <col min="518" max="518" width="1.5" style="214" customWidth="1"/>
    <col min="519" max="519" width="8.33203125" style="214" bestFit="1" customWidth="1"/>
    <col min="520" max="520" width="9.33203125" style="214" bestFit="1" customWidth="1"/>
    <col min="521" max="521" width="1.5" style="214" customWidth="1"/>
    <col min="522" max="522" width="8.5" style="214" bestFit="1" customWidth="1"/>
    <col min="523" max="523" width="10" style="214" bestFit="1" customWidth="1"/>
    <col min="524" max="524" width="10.33203125" style="214" bestFit="1" customWidth="1"/>
    <col min="525" max="525" width="9.5" style="214" bestFit="1" customWidth="1"/>
    <col min="526" max="526" width="13.1640625" style="214" bestFit="1" customWidth="1"/>
    <col min="527" max="527" width="13" style="214" bestFit="1" customWidth="1"/>
    <col min="528" max="528" width="9.33203125" style="214" bestFit="1" customWidth="1"/>
    <col min="529" max="529" width="16.1640625" style="214" bestFit="1" customWidth="1"/>
    <col min="530" max="530" width="9.1640625" style="214" bestFit="1" customWidth="1"/>
    <col min="531" max="531" width="2.83203125" style="214" bestFit="1" customWidth="1"/>
    <col min="532" max="532" width="5.83203125" style="214" bestFit="1" customWidth="1"/>
    <col min="533" max="768" width="15.33203125" style="214"/>
    <col min="769" max="769" width="15.33203125" style="214" customWidth="1"/>
    <col min="770" max="772" width="8.33203125" style="214" bestFit="1" customWidth="1"/>
    <col min="773" max="773" width="8" style="214" bestFit="1" customWidth="1"/>
    <col min="774" max="774" width="1.5" style="214" customWidth="1"/>
    <col min="775" max="775" width="8.33203125" style="214" bestFit="1" customWidth="1"/>
    <col min="776" max="776" width="9.33203125" style="214" bestFit="1" customWidth="1"/>
    <col min="777" max="777" width="1.5" style="214" customWidth="1"/>
    <col min="778" max="778" width="8.5" style="214" bestFit="1" customWidth="1"/>
    <col min="779" max="779" width="10" style="214" bestFit="1" customWidth="1"/>
    <col min="780" max="780" width="10.33203125" style="214" bestFit="1" customWidth="1"/>
    <col min="781" max="781" width="9.5" style="214" bestFit="1" customWidth="1"/>
    <col min="782" max="782" width="13.1640625" style="214" bestFit="1" customWidth="1"/>
    <col min="783" max="783" width="13" style="214" bestFit="1" customWidth="1"/>
    <col min="784" max="784" width="9.33203125" style="214" bestFit="1" customWidth="1"/>
    <col min="785" max="785" width="16.1640625" style="214" bestFit="1" customWidth="1"/>
    <col min="786" max="786" width="9.1640625" style="214" bestFit="1" customWidth="1"/>
    <col min="787" max="787" width="2.83203125" style="214" bestFit="1" customWidth="1"/>
    <col min="788" max="788" width="5.83203125" style="214" bestFit="1" customWidth="1"/>
    <col min="789" max="1024" width="15.33203125" style="214"/>
    <col min="1025" max="1025" width="15.33203125" style="214" customWidth="1"/>
    <col min="1026" max="1028" width="8.33203125" style="214" bestFit="1" customWidth="1"/>
    <col min="1029" max="1029" width="8" style="214" bestFit="1" customWidth="1"/>
    <col min="1030" max="1030" width="1.5" style="214" customWidth="1"/>
    <col min="1031" max="1031" width="8.33203125" style="214" bestFit="1" customWidth="1"/>
    <col min="1032" max="1032" width="9.33203125" style="214" bestFit="1" customWidth="1"/>
    <col min="1033" max="1033" width="1.5" style="214" customWidth="1"/>
    <col min="1034" max="1034" width="8.5" style="214" bestFit="1" customWidth="1"/>
    <col min="1035" max="1035" width="10" style="214" bestFit="1" customWidth="1"/>
    <col min="1036" max="1036" width="10.33203125" style="214" bestFit="1" customWidth="1"/>
    <col min="1037" max="1037" width="9.5" style="214" bestFit="1" customWidth="1"/>
    <col min="1038" max="1038" width="13.1640625" style="214" bestFit="1" customWidth="1"/>
    <col min="1039" max="1039" width="13" style="214" bestFit="1" customWidth="1"/>
    <col min="1040" max="1040" width="9.33203125" style="214" bestFit="1" customWidth="1"/>
    <col min="1041" max="1041" width="16.1640625" style="214" bestFit="1" customWidth="1"/>
    <col min="1042" max="1042" width="9.1640625" style="214" bestFit="1" customWidth="1"/>
    <col min="1043" max="1043" width="2.83203125" style="214" bestFit="1" customWidth="1"/>
    <col min="1044" max="1044" width="5.83203125" style="214" bestFit="1" customWidth="1"/>
    <col min="1045" max="1280" width="15.33203125" style="214"/>
    <col min="1281" max="1281" width="15.33203125" style="214" customWidth="1"/>
    <col min="1282" max="1284" width="8.33203125" style="214" bestFit="1" customWidth="1"/>
    <col min="1285" max="1285" width="8" style="214" bestFit="1" customWidth="1"/>
    <col min="1286" max="1286" width="1.5" style="214" customWidth="1"/>
    <col min="1287" max="1287" width="8.33203125" style="214" bestFit="1" customWidth="1"/>
    <col min="1288" max="1288" width="9.33203125" style="214" bestFit="1" customWidth="1"/>
    <col min="1289" max="1289" width="1.5" style="214" customWidth="1"/>
    <col min="1290" max="1290" width="8.5" style="214" bestFit="1" customWidth="1"/>
    <col min="1291" max="1291" width="10" style="214" bestFit="1" customWidth="1"/>
    <col min="1292" max="1292" width="10.33203125" style="214" bestFit="1" customWidth="1"/>
    <col min="1293" max="1293" width="9.5" style="214" bestFit="1" customWidth="1"/>
    <col min="1294" max="1294" width="13.1640625" style="214" bestFit="1" customWidth="1"/>
    <col min="1295" max="1295" width="13" style="214" bestFit="1" customWidth="1"/>
    <col min="1296" max="1296" width="9.33203125" style="214" bestFit="1" customWidth="1"/>
    <col min="1297" max="1297" width="16.1640625" style="214" bestFit="1" customWidth="1"/>
    <col min="1298" max="1298" width="9.1640625" style="214" bestFit="1" customWidth="1"/>
    <col min="1299" max="1299" width="2.83203125" style="214" bestFit="1" customWidth="1"/>
    <col min="1300" max="1300" width="5.83203125" style="214" bestFit="1" customWidth="1"/>
    <col min="1301" max="1536" width="15.33203125" style="214"/>
    <col min="1537" max="1537" width="15.33203125" style="214" customWidth="1"/>
    <col min="1538" max="1540" width="8.33203125" style="214" bestFit="1" customWidth="1"/>
    <col min="1541" max="1541" width="8" style="214" bestFit="1" customWidth="1"/>
    <col min="1542" max="1542" width="1.5" style="214" customWidth="1"/>
    <col min="1543" max="1543" width="8.33203125" style="214" bestFit="1" customWidth="1"/>
    <col min="1544" max="1544" width="9.33203125" style="214" bestFit="1" customWidth="1"/>
    <col min="1545" max="1545" width="1.5" style="214" customWidth="1"/>
    <col min="1546" max="1546" width="8.5" style="214" bestFit="1" customWidth="1"/>
    <col min="1547" max="1547" width="10" style="214" bestFit="1" customWidth="1"/>
    <col min="1548" max="1548" width="10.33203125" style="214" bestFit="1" customWidth="1"/>
    <col min="1549" max="1549" width="9.5" style="214" bestFit="1" customWidth="1"/>
    <col min="1550" max="1550" width="13.1640625" style="214" bestFit="1" customWidth="1"/>
    <col min="1551" max="1551" width="13" style="214" bestFit="1" customWidth="1"/>
    <col min="1552" max="1552" width="9.33203125" style="214" bestFit="1" customWidth="1"/>
    <col min="1553" max="1553" width="16.1640625" style="214" bestFit="1" customWidth="1"/>
    <col min="1554" max="1554" width="9.1640625" style="214" bestFit="1" customWidth="1"/>
    <col min="1555" max="1555" width="2.83203125" style="214" bestFit="1" customWidth="1"/>
    <col min="1556" max="1556" width="5.83203125" style="214" bestFit="1" customWidth="1"/>
    <col min="1557" max="1792" width="15.33203125" style="214"/>
    <col min="1793" max="1793" width="15.33203125" style="214" customWidth="1"/>
    <col min="1794" max="1796" width="8.33203125" style="214" bestFit="1" customWidth="1"/>
    <col min="1797" max="1797" width="8" style="214" bestFit="1" customWidth="1"/>
    <col min="1798" max="1798" width="1.5" style="214" customWidth="1"/>
    <col min="1799" max="1799" width="8.33203125" style="214" bestFit="1" customWidth="1"/>
    <col min="1800" max="1800" width="9.33203125" style="214" bestFit="1" customWidth="1"/>
    <col min="1801" max="1801" width="1.5" style="214" customWidth="1"/>
    <col min="1802" max="1802" width="8.5" style="214" bestFit="1" customWidth="1"/>
    <col min="1803" max="1803" width="10" style="214" bestFit="1" customWidth="1"/>
    <col min="1804" max="1804" width="10.33203125" style="214" bestFit="1" customWidth="1"/>
    <col min="1805" max="1805" width="9.5" style="214" bestFit="1" customWidth="1"/>
    <col min="1806" max="1806" width="13.1640625" style="214" bestFit="1" customWidth="1"/>
    <col min="1807" max="1807" width="13" style="214" bestFit="1" customWidth="1"/>
    <col min="1808" max="1808" width="9.33203125" style="214" bestFit="1" customWidth="1"/>
    <col min="1809" max="1809" width="16.1640625" style="214" bestFit="1" customWidth="1"/>
    <col min="1810" max="1810" width="9.1640625" style="214" bestFit="1" customWidth="1"/>
    <col min="1811" max="1811" width="2.83203125" style="214" bestFit="1" customWidth="1"/>
    <col min="1812" max="1812" width="5.83203125" style="214" bestFit="1" customWidth="1"/>
    <col min="1813" max="2048" width="15.33203125" style="214"/>
    <col min="2049" max="2049" width="15.33203125" style="214" customWidth="1"/>
    <col min="2050" max="2052" width="8.33203125" style="214" bestFit="1" customWidth="1"/>
    <col min="2053" max="2053" width="8" style="214" bestFit="1" customWidth="1"/>
    <col min="2054" max="2054" width="1.5" style="214" customWidth="1"/>
    <col min="2055" max="2055" width="8.33203125" style="214" bestFit="1" customWidth="1"/>
    <col min="2056" max="2056" width="9.33203125" style="214" bestFit="1" customWidth="1"/>
    <col min="2057" max="2057" width="1.5" style="214" customWidth="1"/>
    <col min="2058" max="2058" width="8.5" style="214" bestFit="1" customWidth="1"/>
    <col min="2059" max="2059" width="10" style="214" bestFit="1" customWidth="1"/>
    <col min="2060" max="2060" width="10.33203125" style="214" bestFit="1" customWidth="1"/>
    <col min="2061" max="2061" width="9.5" style="214" bestFit="1" customWidth="1"/>
    <col min="2062" max="2062" width="13.1640625" style="214" bestFit="1" customWidth="1"/>
    <col min="2063" max="2063" width="13" style="214" bestFit="1" customWidth="1"/>
    <col min="2064" max="2064" width="9.33203125" style="214" bestFit="1" customWidth="1"/>
    <col min="2065" max="2065" width="16.1640625" style="214" bestFit="1" customWidth="1"/>
    <col min="2066" max="2066" width="9.1640625" style="214" bestFit="1" customWidth="1"/>
    <col min="2067" max="2067" width="2.83203125" style="214" bestFit="1" customWidth="1"/>
    <col min="2068" max="2068" width="5.83203125" style="214" bestFit="1" customWidth="1"/>
    <col min="2069" max="2304" width="15.33203125" style="214"/>
    <col min="2305" max="2305" width="15.33203125" style="214" customWidth="1"/>
    <col min="2306" max="2308" width="8.33203125" style="214" bestFit="1" customWidth="1"/>
    <col min="2309" max="2309" width="8" style="214" bestFit="1" customWidth="1"/>
    <col min="2310" max="2310" width="1.5" style="214" customWidth="1"/>
    <col min="2311" max="2311" width="8.33203125" style="214" bestFit="1" customWidth="1"/>
    <col min="2312" max="2312" width="9.33203125" style="214" bestFit="1" customWidth="1"/>
    <col min="2313" max="2313" width="1.5" style="214" customWidth="1"/>
    <col min="2314" max="2314" width="8.5" style="214" bestFit="1" customWidth="1"/>
    <col min="2315" max="2315" width="10" style="214" bestFit="1" customWidth="1"/>
    <col min="2316" max="2316" width="10.33203125" style="214" bestFit="1" customWidth="1"/>
    <col min="2317" max="2317" width="9.5" style="214" bestFit="1" customWidth="1"/>
    <col min="2318" max="2318" width="13.1640625" style="214" bestFit="1" customWidth="1"/>
    <col min="2319" max="2319" width="13" style="214" bestFit="1" customWidth="1"/>
    <col min="2320" max="2320" width="9.33203125" style="214" bestFit="1" customWidth="1"/>
    <col min="2321" max="2321" width="16.1640625" style="214" bestFit="1" customWidth="1"/>
    <col min="2322" max="2322" width="9.1640625" style="214" bestFit="1" customWidth="1"/>
    <col min="2323" max="2323" width="2.83203125" style="214" bestFit="1" customWidth="1"/>
    <col min="2324" max="2324" width="5.83203125" style="214" bestFit="1" customWidth="1"/>
    <col min="2325" max="2560" width="15.33203125" style="214"/>
    <col min="2561" max="2561" width="15.33203125" style="214" customWidth="1"/>
    <col min="2562" max="2564" width="8.33203125" style="214" bestFit="1" customWidth="1"/>
    <col min="2565" max="2565" width="8" style="214" bestFit="1" customWidth="1"/>
    <col min="2566" max="2566" width="1.5" style="214" customWidth="1"/>
    <col min="2567" max="2567" width="8.33203125" style="214" bestFit="1" customWidth="1"/>
    <col min="2568" max="2568" width="9.33203125" style="214" bestFit="1" customWidth="1"/>
    <col min="2569" max="2569" width="1.5" style="214" customWidth="1"/>
    <col min="2570" max="2570" width="8.5" style="214" bestFit="1" customWidth="1"/>
    <col min="2571" max="2571" width="10" style="214" bestFit="1" customWidth="1"/>
    <col min="2572" max="2572" width="10.33203125" style="214" bestFit="1" customWidth="1"/>
    <col min="2573" max="2573" width="9.5" style="214" bestFit="1" customWidth="1"/>
    <col min="2574" max="2574" width="13.1640625" style="214" bestFit="1" customWidth="1"/>
    <col min="2575" max="2575" width="13" style="214" bestFit="1" customWidth="1"/>
    <col min="2576" max="2576" width="9.33203125" style="214" bestFit="1" customWidth="1"/>
    <col min="2577" max="2577" width="16.1640625" style="214" bestFit="1" customWidth="1"/>
    <col min="2578" max="2578" width="9.1640625" style="214" bestFit="1" customWidth="1"/>
    <col min="2579" max="2579" width="2.83203125" style="214" bestFit="1" customWidth="1"/>
    <col min="2580" max="2580" width="5.83203125" style="214" bestFit="1" customWidth="1"/>
    <col min="2581" max="2816" width="15.33203125" style="214"/>
    <col min="2817" max="2817" width="15.33203125" style="214" customWidth="1"/>
    <col min="2818" max="2820" width="8.33203125" style="214" bestFit="1" customWidth="1"/>
    <col min="2821" max="2821" width="8" style="214" bestFit="1" customWidth="1"/>
    <col min="2822" max="2822" width="1.5" style="214" customWidth="1"/>
    <col min="2823" max="2823" width="8.33203125" style="214" bestFit="1" customWidth="1"/>
    <col min="2824" max="2824" width="9.33203125" style="214" bestFit="1" customWidth="1"/>
    <col min="2825" max="2825" width="1.5" style="214" customWidth="1"/>
    <col min="2826" max="2826" width="8.5" style="214" bestFit="1" customWidth="1"/>
    <col min="2827" max="2827" width="10" style="214" bestFit="1" customWidth="1"/>
    <col min="2828" max="2828" width="10.33203125" style="214" bestFit="1" customWidth="1"/>
    <col min="2829" max="2829" width="9.5" style="214" bestFit="1" customWidth="1"/>
    <col min="2830" max="2830" width="13.1640625" style="214" bestFit="1" customWidth="1"/>
    <col min="2831" max="2831" width="13" style="214" bestFit="1" customWidth="1"/>
    <col min="2832" max="2832" width="9.33203125" style="214" bestFit="1" customWidth="1"/>
    <col min="2833" max="2833" width="16.1640625" style="214" bestFit="1" customWidth="1"/>
    <col min="2834" max="2834" width="9.1640625" style="214" bestFit="1" customWidth="1"/>
    <col min="2835" max="2835" width="2.83203125" style="214" bestFit="1" customWidth="1"/>
    <col min="2836" max="2836" width="5.83203125" style="214" bestFit="1" customWidth="1"/>
    <col min="2837" max="3072" width="15.33203125" style="214"/>
    <col min="3073" max="3073" width="15.33203125" style="214" customWidth="1"/>
    <col min="3074" max="3076" width="8.33203125" style="214" bestFit="1" customWidth="1"/>
    <col min="3077" max="3077" width="8" style="214" bestFit="1" customWidth="1"/>
    <col min="3078" max="3078" width="1.5" style="214" customWidth="1"/>
    <col min="3079" max="3079" width="8.33203125" style="214" bestFit="1" customWidth="1"/>
    <col min="3080" max="3080" width="9.33203125" style="214" bestFit="1" customWidth="1"/>
    <col min="3081" max="3081" width="1.5" style="214" customWidth="1"/>
    <col min="3082" max="3082" width="8.5" style="214" bestFit="1" customWidth="1"/>
    <col min="3083" max="3083" width="10" style="214" bestFit="1" customWidth="1"/>
    <col min="3084" max="3084" width="10.33203125" style="214" bestFit="1" customWidth="1"/>
    <col min="3085" max="3085" width="9.5" style="214" bestFit="1" customWidth="1"/>
    <col min="3086" max="3086" width="13.1640625" style="214" bestFit="1" customWidth="1"/>
    <col min="3087" max="3087" width="13" style="214" bestFit="1" customWidth="1"/>
    <col min="3088" max="3088" width="9.33203125" style="214" bestFit="1" customWidth="1"/>
    <col min="3089" max="3089" width="16.1640625" style="214" bestFit="1" customWidth="1"/>
    <col min="3090" max="3090" width="9.1640625" style="214" bestFit="1" customWidth="1"/>
    <col min="3091" max="3091" width="2.83203125" style="214" bestFit="1" customWidth="1"/>
    <col min="3092" max="3092" width="5.83203125" style="214" bestFit="1" customWidth="1"/>
    <col min="3093" max="3328" width="15.33203125" style="214"/>
    <col min="3329" max="3329" width="15.33203125" style="214" customWidth="1"/>
    <col min="3330" max="3332" width="8.33203125" style="214" bestFit="1" customWidth="1"/>
    <col min="3333" max="3333" width="8" style="214" bestFit="1" customWidth="1"/>
    <col min="3334" max="3334" width="1.5" style="214" customWidth="1"/>
    <col min="3335" max="3335" width="8.33203125" style="214" bestFit="1" customWidth="1"/>
    <col min="3336" max="3336" width="9.33203125" style="214" bestFit="1" customWidth="1"/>
    <col min="3337" max="3337" width="1.5" style="214" customWidth="1"/>
    <col min="3338" max="3338" width="8.5" style="214" bestFit="1" customWidth="1"/>
    <col min="3339" max="3339" width="10" style="214" bestFit="1" customWidth="1"/>
    <col min="3340" max="3340" width="10.33203125" style="214" bestFit="1" customWidth="1"/>
    <col min="3341" max="3341" width="9.5" style="214" bestFit="1" customWidth="1"/>
    <col min="3342" max="3342" width="13.1640625" style="214" bestFit="1" customWidth="1"/>
    <col min="3343" max="3343" width="13" style="214" bestFit="1" customWidth="1"/>
    <col min="3344" max="3344" width="9.33203125" style="214" bestFit="1" customWidth="1"/>
    <col min="3345" max="3345" width="16.1640625" style="214" bestFit="1" customWidth="1"/>
    <col min="3346" max="3346" width="9.1640625" style="214" bestFit="1" customWidth="1"/>
    <col min="3347" max="3347" width="2.83203125" style="214" bestFit="1" customWidth="1"/>
    <col min="3348" max="3348" width="5.83203125" style="214" bestFit="1" customWidth="1"/>
    <col min="3349" max="3584" width="15.33203125" style="214"/>
    <col min="3585" max="3585" width="15.33203125" style="214" customWidth="1"/>
    <col min="3586" max="3588" width="8.33203125" style="214" bestFit="1" customWidth="1"/>
    <col min="3589" max="3589" width="8" style="214" bestFit="1" customWidth="1"/>
    <col min="3590" max="3590" width="1.5" style="214" customWidth="1"/>
    <col min="3591" max="3591" width="8.33203125" style="214" bestFit="1" customWidth="1"/>
    <col min="3592" max="3592" width="9.33203125" style="214" bestFit="1" customWidth="1"/>
    <col min="3593" max="3593" width="1.5" style="214" customWidth="1"/>
    <col min="3594" max="3594" width="8.5" style="214" bestFit="1" customWidth="1"/>
    <col min="3595" max="3595" width="10" style="214" bestFit="1" customWidth="1"/>
    <col min="3596" max="3596" width="10.33203125" style="214" bestFit="1" customWidth="1"/>
    <col min="3597" max="3597" width="9.5" style="214" bestFit="1" customWidth="1"/>
    <col min="3598" max="3598" width="13.1640625" style="214" bestFit="1" customWidth="1"/>
    <col min="3599" max="3599" width="13" style="214" bestFit="1" customWidth="1"/>
    <col min="3600" max="3600" width="9.33203125" style="214" bestFit="1" customWidth="1"/>
    <col min="3601" max="3601" width="16.1640625" style="214" bestFit="1" customWidth="1"/>
    <col min="3602" max="3602" width="9.1640625" style="214" bestFit="1" customWidth="1"/>
    <col min="3603" max="3603" width="2.83203125" style="214" bestFit="1" customWidth="1"/>
    <col min="3604" max="3604" width="5.83203125" style="214" bestFit="1" customWidth="1"/>
    <col min="3605" max="3840" width="15.33203125" style="214"/>
    <col min="3841" max="3841" width="15.33203125" style="214" customWidth="1"/>
    <col min="3842" max="3844" width="8.33203125" style="214" bestFit="1" customWidth="1"/>
    <col min="3845" max="3845" width="8" style="214" bestFit="1" customWidth="1"/>
    <col min="3846" max="3846" width="1.5" style="214" customWidth="1"/>
    <col min="3847" max="3847" width="8.33203125" style="214" bestFit="1" customWidth="1"/>
    <col min="3848" max="3848" width="9.33203125" style="214" bestFit="1" customWidth="1"/>
    <col min="3849" max="3849" width="1.5" style="214" customWidth="1"/>
    <col min="3850" max="3850" width="8.5" style="214" bestFit="1" customWidth="1"/>
    <col min="3851" max="3851" width="10" style="214" bestFit="1" customWidth="1"/>
    <col min="3852" max="3852" width="10.33203125" style="214" bestFit="1" customWidth="1"/>
    <col min="3853" max="3853" width="9.5" style="214" bestFit="1" customWidth="1"/>
    <col min="3854" max="3854" width="13.1640625" style="214" bestFit="1" customWidth="1"/>
    <col min="3855" max="3855" width="13" style="214" bestFit="1" customWidth="1"/>
    <col min="3856" max="3856" width="9.33203125" style="214" bestFit="1" customWidth="1"/>
    <col min="3857" max="3857" width="16.1640625" style="214" bestFit="1" customWidth="1"/>
    <col min="3858" max="3858" width="9.1640625" style="214" bestFit="1" customWidth="1"/>
    <col min="3859" max="3859" width="2.83203125" style="214" bestFit="1" customWidth="1"/>
    <col min="3860" max="3860" width="5.83203125" style="214" bestFit="1" customWidth="1"/>
    <col min="3861" max="4096" width="15.33203125" style="214"/>
    <col min="4097" max="4097" width="15.33203125" style="214" customWidth="1"/>
    <col min="4098" max="4100" width="8.33203125" style="214" bestFit="1" customWidth="1"/>
    <col min="4101" max="4101" width="8" style="214" bestFit="1" customWidth="1"/>
    <col min="4102" max="4102" width="1.5" style="214" customWidth="1"/>
    <col min="4103" max="4103" width="8.33203125" style="214" bestFit="1" customWidth="1"/>
    <col min="4104" max="4104" width="9.33203125" style="214" bestFit="1" customWidth="1"/>
    <col min="4105" max="4105" width="1.5" style="214" customWidth="1"/>
    <col min="4106" max="4106" width="8.5" style="214" bestFit="1" customWidth="1"/>
    <col min="4107" max="4107" width="10" style="214" bestFit="1" customWidth="1"/>
    <col min="4108" max="4108" width="10.33203125" style="214" bestFit="1" customWidth="1"/>
    <col min="4109" max="4109" width="9.5" style="214" bestFit="1" customWidth="1"/>
    <col min="4110" max="4110" width="13.1640625" style="214" bestFit="1" customWidth="1"/>
    <col min="4111" max="4111" width="13" style="214" bestFit="1" customWidth="1"/>
    <col min="4112" max="4112" width="9.33203125" style="214" bestFit="1" customWidth="1"/>
    <col min="4113" max="4113" width="16.1640625" style="214" bestFit="1" customWidth="1"/>
    <col min="4114" max="4114" width="9.1640625" style="214" bestFit="1" customWidth="1"/>
    <col min="4115" max="4115" width="2.83203125" style="214" bestFit="1" customWidth="1"/>
    <col min="4116" max="4116" width="5.83203125" style="214" bestFit="1" customWidth="1"/>
    <col min="4117" max="4352" width="15.33203125" style="214"/>
    <col min="4353" max="4353" width="15.33203125" style="214" customWidth="1"/>
    <col min="4354" max="4356" width="8.33203125" style="214" bestFit="1" customWidth="1"/>
    <col min="4357" max="4357" width="8" style="214" bestFit="1" customWidth="1"/>
    <col min="4358" max="4358" width="1.5" style="214" customWidth="1"/>
    <col min="4359" max="4359" width="8.33203125" style="214" bestFit="1" customWidth="1"/>
    <col min="4360" max="4360" width="9.33203125" style="214" bestFit="1" customWidth="1"/>
    <col min="4361" max="4361" width="1.5" style="214" customWidth="1"/>
    <col min="4362" max="4362" width="8.5" style="214" bestFit="1" customWidth="1"/>
    <col min="4363" max="4363" width="10" style="214" bestFit="1" customWidth="1"/>
    <col min="4364" max="4364" width="10.33203125" style="214" bestFit="1" customWidth="1"/>
    <col min="4365" max="4365" width="9.5" style="214" bestFit="1" customWidth="1"/>
    <col min="4366" max="4366" width="13.1640625" style="214" bestFit="1" customWidth="1"/>
    <col min="4367" max="4367" width="13" style="214" bestFit="1" customWidth="1"/>
    <col min="4368" max="4368" width="9.33203125" style="214" bestFit="1" customWidth="1"/>
    <col min="4369" max="4369" width="16.1640625" style="214" bestFit="1" customWidth="1"/>
    <col min="4370" max="4370" width="9.1640625" style="214" bestFit="1" customWidth="1"/>
    <col min="4371" max="4371" width="2.83203125" style="214" bestFit="1" customWidth="1"/>
    <col min="4372" max="4372" width="5.83203125" style="214" bestFit="1" customWidth="1"/>
    <col min="4373" max="4608" width="15.33203125" style="214"/>
    <col min="4609" max="4609" width="15.33203125" style="214" customWidth="1"/>
    <col min="4610" max="4612" width="8.33203125" style="214" bestFit="1" customWidth="1"/>
    <col min="4613" max="4613" width="8" style="214" bestFit="1" customWidth="1"/>
    <col min="4614" max="4614" width="1.5" style="214" customWidth="1"/>
    <col min="4615" max="4615" width="8.33203125" style="214" bestFit="1" customWidth="1"/>
    <col min="4616" max="4616" width="9.33203125" style="214" bestFit="1" customWidth="1"/>
    <col min="4617" max="4617" width="1.5" style="214" customWidth="1"/>
    <col min="4618" max="4618" width="8.5" style="214" bestFit="1" customWidth="1"/>
    <col min="4619" max="4619" width="10" style="214" bestFit="1" customWidth="1"/>
    <col min="4620" max="4620" width="10.33203125" style="214" bestFit="1" customWidth="1"/>
    <col min="4621" max="4621" width="9.5" style="214" bestFit="1" customWidth="1"/>
    <col min="4622" max="4622" width="13.1640625" style="214" bestFit="1" customWidth="1"/>
    <col min="4623" max="4623" width="13" style="214" bestFit="1" customWidth="1"/>
    <col min="4624" max="4624" width="9.33203125" style="214" bestFit="1" customWidth="1"/>
    <col min="4625" max="4625" width="16.1640625" style="214" bestFit="1" customWidth="1"/>
    <col min="4626" max="4626" width="9.1640625" style="214" bestFit="1" customWidth="1"/>
    <col min="4627" max="4627" width="2.83203125" style="214" bestFit="1" customWidth="1"/>
    <col min="4628" max="4628" width="5.83203125" style="214" bestFit="1" customWidth="1"/>
    <col min="4629" max="4864" width="15.33203125" style="214"/>
    <col min="4865" max="4865" width="15.33203125" style="214" customWidth="1"/>
    <col min="4866" max="4868" width="8.33203125" style="214" bestFit="1" customWidth="1"/>
    <col min="4869" max="4869" width="8" style="214" bestFit="1" customWidth="1"/>
    <col min="4870" max="4870" width="1.5" style="214" customWidth="1"/>
    <col min="4871" max="4871" width="8.33203125" style="214" bestFit="1" customWidth="1"/>
    <col min="4872" max="4872" width="9.33203125" style="214" bestFit="1" customWidth="1"/>
    <col min="4873" max="4873" width="1.5" style="214" customWidth="1"/>
    <col min="4874" max="4874" width="8.5" style="214" bestFit="1" customWidth="1"/>
    <col min="4875" max="4875" width="10" style="214" bestFit="1" customWidth="1"/>
    <col min="4876" max="4876" width="10.33203125" style="214" bestFit="1" customWidth="1"/>
    <col min="4877" max="4877" width="9.5" style="214" bestFit="1" customWidth="1"/>
    <col min="4878" max="4878" width="13.1640625" style="214" bestFit="1" customWidth="1"/>
    <col min="4879" max="4879" width="13" style="214" bestFit="1" customWidth="1"/>
    <col min="4880" max="4880" width="9.33203125" style="214" bestFit="1" customWidth="1"/>
    <col min="4881" max="4881" width="16.1640625" style="214" bestFit="1" customWidth="1"/>
    <col min="4882" max="4882" width="9.1640625" style="214" bestFit="1" customWidth="1"/>
    <col min="4883" max="4883" width="2.83203125" style="214" bestFit="1" customWidth="1"/>
    <col min="4884" max="4884" width="5.83203125" style="214" bestFit="1" customWidth="1"/>
    <col min="4885" max="5120" width="15.33203125" style="214"/>
    <col min="5121" max="5121" width="15.33203125" style="214" customWidth="1"/>
    <col min="5122" max="5124" width="8.33203125" style="214" bestFit="1" customWidth="1"/>
    <col min="5125" max="5125" width="8" style="214" bestFit="1" customWidth="1"/>
    <col min="5126" max="5126" width="1.5" style="214" customWidth="1"/>
    <col min="5127" max="5127" width="8.33203125" style="214" bestFit="1" customWidth="1"/>
    <col min="5128" max="5128" width="9.33203125" style="214" bestFit="1" customWidth="1"/>
    <col min="5129" max="5129" width="1.5" style="214" customWidth="1"/>
    <col min="5130" max="5130" width="8.5" style="214" bestFit="1" customWidth="1"/>
    <col min="5131" max="5131" width="10" style="214" bestFit="1" customWidth="1"/>
    <col min="5132" max="5132" width="10.33203125" style="214" bestFit="1" customWidth="1"/>
    <col min="5133" max="5133" width="9.5" style="214" bestFit="1" customWidth="1"/>
    <col min="5134" max="5134" width="13.1640625" style="214" bestFit="1" customWidth="1"/>
    <col min="5135" max="5135" width="13" style="214" bestFit="1" customWidth="1"/>
    <col min="5136" max="5136" width="9.33203125" style="214" bestFit="1" customWidth="1"/>
    <col min="5137" max="5137" width="16.1640625" style="214" bestFit="1" customWidth="1"/>
    <col min="5138" max="5138" width="9.1640625" style="214" bestFit="1" customWidth="1"/>
    <col min="5139" max="5139" width="2.83203125" style="214" bestFit="1" customWidth="1"/>
    <col min="5140" max="5140" width="5.83203125" style="214" bestFit="1" customWidth="1"/>
    <col min="5141" max="5376" width="15.33203125" style="214"/>
    <col min="5377" max="5377" width="15.33203125" style="214" customWidth="1"/>
    <col min="5378" max="5380" width="8.33203125" style="214" bestFit="1" customWidth="1"/>
    <col min="5381" max="5381" width="8" style="214" bestFit="1" customWidth="1"/>
    <col min="5382" max="5382" width="1.5" style="214" customWidth="1"/>
    <col min="5383" max="5383" width="8.33203125" style="214" bestFit="1" customWidth="1"/>
    <col min="5384" max="5384" width="9.33203125" style="214" bestFit="1" customWidth="1"/>
    <col min="5385" max="5385" width="1.5" style="214" customWidth="1"/>
    <col min="5386" max="5386" width="8.5" style="214" bestFit="1" customWidth="1"/>
    <col min="5387" max="5387" width="10" style="214" bestFit="1" customWidth="1"/>
    <col min="5388" max="5388" width="10.33203125" style="214" bestFit="1" customWidth="1"/>
    <col min="5389" max="5389" width="9.5" style="214" bestFit="1" customWidth="1"/>
    <col min="5390" max="5390" width="13.1640625" style="214" bestFit="1" customWidth="1"/>
    <col min="5391" max="5391" width="13" style="214" bestFit="1" customWidth="1"/>
    <col min="5392" max="5392" width="9.33203125" style="214" bestFit="1" customWidth="1"/>
    <col min="5393" max="5393" width="16.1640625" style="214" bestFit="1" customWidth="1"/>
    <col min="5394" max="5394" width="9.1640625" style="214" bestFit="1" customWidth="1"/>
    <col min="5395" max="5395" width="2.83203125" style="214" bestFit="1" customWidth="1"/>
    <col min="5396" max="5396" width="5.83203125" style="214" bestFit="1" customWidth="1"/>
    <col min="5397" max="5632" width="15.33203125" style="214"/>
    <col min="5633" max="5633" width="15.33203125" style="214" customWidth="1"/>
    <col min="5634" max="5636" width="8.33203125" style="214" bestFit="1" customWidth="1"/>
    <col min="5637" max="5637" width="8" style="214" bestFit="1" customWidth="1"/>
    <col min="5638" max="5638" width="1.5" style="214" customWidth="1"/>
    <col min="5639" max="5639" width="8.33203125" style="214" bestFit="1" customWidth="1"/>
    <col min="5640" max="5640" width="9.33203125" style="214" bestFit="1" customWidth="1"/>
    <col min="5641" max="5641" width="1.5" style="214" customWidth="1"/>
    <col min="5642" max="5642" width="8.5" style="214" bestFit="1" customWidth="1"/>
    <col min="5643" max="5643" width="10" style="214" bestFit="1" customWidth="1"/>
    <col min="5644" max="5644" width="10.33203125" style="214" bestFit="1" customWidth="1"/>
    <col min="5645" max="5645" width="9.5" style="214" bestFit="1" customWidth="1"/>
    <col min="5646" max="5646" width="13.1640625" style="214" bestFit="1" customWidth="1"/>
    <col min="5647" max="5647" width="13" style="214" bestFit="1" customWidth="1"/>
    <col min="5648" max="5648" width="9.33203125" style="214" bestFit="1" customWidth="1"/>
    <col min="5649" max="5649" width="16.1640625" style="214" bestFit="1" customWidth="1"/>
    <col min="5650" max="5650" width="9.1640625" style="214" bestFit="1" customWidth="1"/>
    <col min="5651" max="5651" width="2.83203125" style="214" bestFit="1" customWidth="1"/>
    <col min="5652" max="5652" width="5.83203125" style="214" bestFit="1" customWidth="1"/>
    <col min="5653" max="5888" width="15.33203125" style="214"/>
    <col min="5889" max="5889" width="15.33203125" style="214" customWidth="1"/>
    <col min="5890" max="5892" width="8.33203125" style="214" bestFit="1" customWidth="1"/>
    <col min="5893" max="5893" width="8" style="214" bestFit="1" customWidth="1"/>
    <col min="5894" max="5894" width="1.5" style="214" customWidth="1"/>
    <col min="5895" max="5895" width="8.33203125" style="214" bestFit="1" customWidth="1"/>
    <col min="5896" max="5896" width="9.33203125" style="214" bestFit="1" customWidth="1"/>
    <col min="5897" max="5897" width="1.5" style="214" customWidth="1"/>
    <col min="5898" max="5898" width="8.5" style="214" bestFit="1" customWidth="1"/>
    <col min="5899" max="5899" width="10" style="214" bestFit="1" customWidth="1"/>
    <col min="5900" max="5900" width="10.33203125" style="214" bestFit="1" customWidth="1"/>
    <col min="5901" max="5901" width="9.5" style="214" bestFit="1" customWidth="1"/>
    <col min="5902" max="5902" width="13.1640625" style="214" bestFit="1" customWidth="1"/>
    <col min="5903" max="5903" width="13" style="214" bestFit="1" customWidth="1"/>
    <col min="5904" max="5904" width="9.33203125" style="214" bestFit="1" customWidth="1"/>
    <col min="5905" max="5905" width="16.1640625" style="214" bestFit="1" customWidth="1"/>
    <col min="5906" max="5906" width="9.1640625" style="214" bestFit="1" customWidth="1"/>
    <col min="5907" max="5907" width="2.83203125" style="214" bestFit="1" customWidth="1"/>
    <col min="5908" max="5908" width="5.83203125" style="214" bestFit="1" customWidth="1"/>
    <col min="5909" max="6144" width="15.33203125" style="214"/>
    <col min="6145" max="6145" width="15.33203125" style="214" customWidth="1"/>
    <col min="6146" max="6148" width="8.33203125" style="214" bestFit="1" customWidth="1"/>
    <col min="6149" max="6149" width="8" style="214" bestFit="1" customWidth="1"/>
    <col min="6150" max="6150" width="1.5" style="214" customWidth="1"/>
    <col min="6151" max="6151" width="8.33203125" style="214" bestFit="1" customWidth="1"/>
    <col min="6152" max="6152" width="9.33203125" style="214" bestFit="1" customWidth="1"/>
    <col min="6153" max="6153" width="1.5" style="214" customWidth="1"/>
    <col min="6154" max="6154" width="8.5" style="214" bestFit="1" customWidth="1"/>
    <col min="6155" max="6155" width="10" style="214" bestFit="1" customWidth="1"/>
    <col min="6156" max="6156" width="10.33203125" style="214" bestFit="1" customWidth="1"/>
    <col min="6157" max="6157" width="9.5" style="214" bestFit="1" customWidth="1"/>
    <col min="6158" max="6158" width="13.1640625" style="214" bestFit="1" customWidth="1"/>
    <col min="6159" max="6159" width="13" style="214" bestFit="1" customWidth="1"/>
    <col min="6160" max="6160" width="9.33203125" style="214" bestFit="1" customWidth="1"/>
    <col min="6161" max="6161" width="16.1640625" style="214" bestFit="1" customWidth="1"/>
    <col min="6162" max="6162" width="9.1640625" style="214" bestFit="1" customWidth="1"/>
    <col min="6163" max="6163" width="2.83203125" style="214" bestFit="1" customWidth="1"/>
    <col min="6164" max="6164" width="5.83203125" style="214" bestFit="1" customWidth="1"/>
    <col min="6165" max="6400" width="15.33203125" style="214"/>
    <col min="6401" max="6401" width="15.33203125" style="214" customWidth="1"/>
    <col min="6402" max="6404" width="8.33203125" style="214" bestFit="1" customWidth="1"/>
    <col min="6405" max="6405" width="8" style="214" bestFit="1" customWidth="1"/>
    <col min="6406" max="6406" width="1.5" style="214" customWidth="1"/>
    <col min="6407" max="6407" width="8.33203125" style="214" bestFit="1" customWidth="1"/>
    <col min="6408" max="6408" width="9.33203125" style="214" bestFit="1" customWidth="1"/>
    <col min="6409" max="6409" width="1.5" style="214" customWidth="1"/>
    <col min="6410" max="6410" width="8.5" style="214" bestFit="1" customWidth="1"/>
    <col min="6411" max="6411" width="10" style="214" bestFit="1" customWidth="1"/>
    <col min="6412" max="6412" width="10.33203125" style="214" bestFit="1" customWidth="1"/>
    <col min="6413" max="6413" width="9.5" style="214" bestFit="1" customWidth="1"/>
    <col min="6414" max="6414" width="13.1640625" style="214" bestFit="1" customWidth="1"/>
    <col min="6415" max="6415" width="13" style="214" bestFit="1" customWidth="1"/>
    <col min="6416" max="6416" width="9.33203125" style="214" bestFit="1" customWidth="1"/>
    <col min="6417" max="6417" width="16.1640625" style="214" bestFit="1" customWidth="1"/>
    <col min="6418" max="6418" width="9.1640625" style="214" bestFit="1" customWidth="1"/>
    <col min="6419" max="6419" width="2.83203125" style="214" bestFit="1" customWidth="1"/>
    <col min="6420" max="6420" width="5.83203125" style="214" bestFit="1" customWidth="1"/>
    <col min="6421" max="6656" width="15.33203125" style="214"/>
    <col min="6657" max="6657" width="15.33203125" style="214" customWidth="1"/>
    <col min="6658" max="6660" width="8.33203125" style="214" bestFit="1" customWidth="1"/>
    <col min="6661" max="6661" width="8" style="214" bestFit="1" customWidth="1"/>
    <col min="6662" max="6662" width="1.5" style="214" customWidth="1"/>
    <col min="6663" max="6663" width="8.33203125" style="214" bestFit="1" customWidth="1"/>
    <col min="6664" max="6664" width="9.33203125" style="214" bestFit="1" customWidth="1"/>
    <col min="6665" max="6665" width="1.5" style="214" customWidth="1"/>
    <col min="6666" max="6666" width="8.5" style="214" bestFit="1" customWidth="1"/>
    <col min="6667" max="6667" width="10" style="214" bestFit="1" customWidth="1"/>
    <col min="6668" max="6668" width="10.33203125" style="214" bestFit="1" customWidth="1"/>
    <col min="6669" max="6669" width="9.5" style="214" bestFit="1" customWidth="1"/>
    <col min="6670" max="6670" width="13.1640625" style="214" bestFit="1" customWidth="1"/>
    <col min="6671" max="6671" width="13" style="214" bestFit="1" customWidth="1"/>
    <col min="6672" max="6672" width="9.33203125" style="214" bestFit="1" customWidth="1"/>
    <col min="6673" max="6673" width="16.1640625" style="214" bestFit="1" customWidth="1"/>
    <col min="6674" max="6674" width="9.1640625" style="214" bestFit="1" customWidth="1"/>
    <col min="6675" max="6675" width="2.83203125" style="214" bestFit="1" customWidth="1"/>
    <col min="6676" max="6676" width="5.83203125" style="214" bestFit="1" customWidth="1"/>
    <col min="6677" max="6912" width="15.33203125" style="214"/>
    <col min="6913" max="6913" width="15.33203125" style="214" customWidth="1"/>
    <col min="6914" max="6916" width="8.33203125" style="214" bestFit="1" customWidth="1"/>
    <col min="6917" max="6917" width="8" style="214" bestFit="1" customWidth="1"/>
    <col min="6918" max="6918" width="1.5" style="214" customWidth="1"/>
    <col min="6919" max="6919" width="8.33203125" style="214" bestFit="1" customWidth="1"/>
    <col min="6920" max="6920" width="9.33203125" style="214" bestFit="1" customWidth="1"/>
    <col min="6921" max="6921" width="1.5" style="214" customWidth="1"/>
    <col min="6922" max="6922" width="8.5" style="214" bestFit="1" customWidth="1"/>
    <col min="6923" max="6923" width="10" style="214" bestFit="1" customWidth="1"/>
    <col min="6924" max="6924" width="10.33203125" style="214" bestFit="1" customWidth="1"/>
    <col min="6925" max="6925" width="9.5" style="214" bestFit="1" customWidth="1"/>
    <col min="6926" max="6926" width="13.1640625" style="214" bestFit="1" customWidth="1"/>
    <col min="6927" max="6927" width="13" style="214" bestFit="1" customWidth="1"/>
    <col min="6928" max="6928" width="9.33203125" style="214" bestFit="1" customWidth="1"/>
    <col min="6929" max="6929" width="16.1640625" style="214" bestFit="1" customWidth="1"/>
    <col min="6930" max="6930" width="9.1640625" style="214" bestFit="1" customWidth="1"/>
    <col min="6931" max="6931" width="2.83203125" style="214" bestFit="1" customWidth="1"/>
    <col min="6932" max="6932" width="5.83203125" style="214" bestFit="1" customWidth="1"/>
    <col min="6933" max="7168" width="15.33203125" style="214"/>
    <col min="7169" max="7169" width="15.33203125" style="214" customWidth="1"/>
    <col min="7170" max="7172" width="8.33203125" style="214" bestFit="1" customWidth="1"/>
    <col min="7173" max="7173" width="8" style="214" bestFit="1" customWidth="1"/>
    <col min="7174" max="7174" width="1.5" style="214" customWidth="1"/>
    <col min="7175" max="7175" width="8.33203125" style="214" bestFit="1" customWidth="1"/>
    <col min="7176" max="7176" width="9.33203125" style="214" bestFit="1" customWidth="1"/>
    <col min="7177" max="7177" width="1.5" style="214" customWidth="1"/>
    <col min="7178" max="7178" width="8.5" style="214" bestFit="1" customWidth="1"/>
    <col min="7179" max="7179" width="10" style="214" bestFit="1" customWidth="1"/>
    <col min="7180" max="7180" width="10.33203125" style="214" bestFit="1" customWidth="1"/>
    <col min="7181" max="7181" width="9.5" style="214" bestFit="1" customWidth="1"/>
    <col min="7182" max="7182" width="13.1640625" style="214" bestFit="1" customWidth="1"/>
    <col min="7183" max="7183" width="13" style="214" bestFit="1" customWidth="1"/>
    <col min="7184" max="7184" width="9.33203125" style="214" bestFit="1" customWidth="1"/>
    <col min="7185" max="7185" width="16.1640625" style="214" bestFit="1" customWidth="1"/>
    <col min="7186" max="7186" width="9.1640625" style="214" bestFit="1" customWidth="1"/>
    <col min="7187" max="7187" width="2.83203125" style="214" bestFit="1" customWidth="1"/>
    <col min="7188" max="7188" width="5.83203125" style="214" bestFit="1" customWidth="1"/>
    <col min="7189" max="7424" width="15.33203125" style="214"/>
    <col min="7425" max="7425" width="15.33203125" style="214" customWidth="1"/>
    <col min="7426" max="7428" width="8.33203125" style="214" bestFit="1" customWidth="1"/>
    <col min="7429" max="7429" width="8" style="214" bestFit="1" customWidth="1"/>
    <col min="7430" max="7430" width="1.5" style="214" customWidth="1"/>
    <col min="7431" max="7431" width="8.33203125" style="214" bestFit="1" customWidth="1"/>
    <col min="7432" max="7432" width="9.33203125" style="214" bestFit="1" customWidth="1"/>
    <col min="7433" max="7433" width="1.5" style="214" customWidth="1"/>
    <col min="7434" max="7434" width="8.5" style="214" bestFit="1" customWidth="1"/>
    <col min="7435" max="7435" width="10" style="214" bestFit="1" customWidth="1"/>
    <col min="7436" max="7436" width="10.33203125" style="214" bestFit="1" customWidth="1"/>
    <col min="7437" max="7437" width="9.5" style="214" bestFit="1" customWidth="1"/>
    <col min="7438" max="7438" width="13.1640625" style="214" bestFit="1" customWidth="1"/>
    <col min="7439" max="7439" width="13" style="214" bestFit="1" customWidth="1"/>
    <col min="7440" max="7440" width="9.33203125" style="214" bestFit="1" customWidth="1"/>
    <col min="7441" max="7441" width="16.1640625" style="214" bestFit="1" customWidth="1"/>
    <col min="7442" max="7442" width="9.1640625" style="214" bestFit="1" customWidth="1"/>
    <col min="7443" max="7443" width="2.83203125" style="214" bestFit="1" customWidth="1"/>
    <col min="7444" max="7444" width="5.83203125" style="214" bestFit="1" customWidth="1"/>
    <col min="7445" max="7680" width="15.33203125" style="214"/>
    <col min="7681" max="7681" width="15.33203125" style="214" customWidth="1"/>
    <col min="7682" max="7684" width="8.33203125" style="214" bestFit="1" customWidth="1"/>
    <col min="7685" max="7685" width="8" style="214" bestFit="1" customWidth="1"/>
    <col min="7686" max="7686" width="1.5" style="214" customWidth="1"/>
    <col min="7687" max="7687" width="8.33203125" style="214" bestFit="1" customWidth="1"/>
    <col min="7688" max="7688" width="9.33203125" style="214" bestFit="1" customWidth="1"/>
    <col min="7689" max="7689" width="1.5" style="214" customWidth="1"/>
    <col min="7690" max="7690" width="8.5" style="214" bestFit="1" customWidth="1"/>
    <col min="7691" max="7691" width="10" style="214" bestFit="1" customWidth="1"/>
    <col min="7692" max="7692" width="10.33203125" style="214" bestFit="1" customWidth="1"/>
    <col min="7693" max="7693" width="9.5" style="214" bestFit="1" customWidth="1"/>
    <col min="7694" max="7694" width="13.1640625" style="214" bestFit="1" customWidth="1"/>
    <col min="7695" max="7695" width="13" style="214" bestFit="1" customWidth="1"/>
    <col min="7696" max="7696" width="9.33203125" style="214" bestFit="1" customWidth="1"/>
    <col min="7697" max="7697" width="16.1640625" style="214" bestFit="1" customWidth="1"/>
    <col min="7698" max="7698" width="9.1640625" style="214" bestFit="1" customWidth="1"/>
    <col min="7699" max="7699" width="2.83203125" style="214" bestFit="1" customWidth="1"/>
    <col min="7700" max="7700" width="5.83203125" style="214" bestFit="1" customWidth="1"/>
    <col min="7701" max="7936" width="15.33203125" style="214"/>
    <col min="7937" max="7937" width="15.33203125" style="214" customWidth="1"/>
    <col min="7938" max="7940" width="8.33203125" style="214" bestFit="1" customWidth="1"/>
    <col min="7941" max="7941" width="8" style="214" bestFit="1" customWidth="1"/>
    <col min="7942" max="7942" width="1.5" style="214" customWidth="1"/>
    <col min="7943" max="7943" width="8.33203125" style="214" bestFit="1" customWidth="1"/>
    <col min="7944" max="7944" width="9.33203125" style="214" bestFit="1" customWidth="1"/>
    <col min="7945" max="7945" width="1.5" style="214" customWidth="1"/>
    <col min="7946" max="7946" width="8.5" style="214" bestFit="1" customWidth="1"/>
    <col min="7947" max="7947" width="10" style="214" bestFit="1" customWidth="1"/>
    <col min="7948" max="7948" width="10.33203125" style="214" bestFit="1" customWidth="1"/>
    <col min="7949" max="7949" width="9.5" style="214" bestFit="1" customWidth="1"/>
    <col min="7950" max="7950" width="13.1640625" style="214" bestFit="1" customWidth="1"/>
    <col min="7951" max="7951" width="13" style="214" bestFit="1" customWidth="1"/>
    <col min="7952" max="7952" width="9.33203125" style="214" bestFit="1" customWidth="1"/>
    <col min="7953" max="7953" width="16.1640625" style="214" bestFit="1" customWidth="1"/>
    <col min="7954" max="7954" width="9.1640625" style="214" bestFit="1" customWidth="1"/>
    <col min="7955" max="7955" width="2.83203125" style="214" bestFit="1" customWidth="1"/>
    <col min="7956" max="7956" width="5.83203125" style="214" bestFit="1" customWidth="1"/>
    <col min="7957" max="8192" width="15.33203125" style="214"/>
    <col min="8193" max="8193" width="15.33203125" style="214" customWidth="1"/>
    <col min="8194" max="8196" width="8.33203125" style="214" bestFit="1" customWidth="1"/>
    <col min="8197" max="8197" width="8" style="214" bestFit="1" customWidth="1"/>
    <col min="8198" max="8198" width="1.5" style="214" customWidth="1"/>
    <col min="8199" max="8199" width="8.33203125" style="214" bestFit="1" customWidth="1"/>
    <col min="8200" max="8200" width="9.33203125" style="214" bestFit="1" customWidth="1"/>
    <col min="8201" max="8201" width="1.5" style="214" customWidth="1"/>
    <col min="8202" max="8202" width="8.5" style="214" bestFit="1" customWidth="1"/>
    <col min="8203" max="8203" width="10" style="214" bestFit="1" customWidth="1"/>
    <col min="8204" max="8204" width="10.33203125" style="214" bestFit="1" customWidth="1"/>
    <col min="8205" max="8205" width="9.5" style="214" bestFit="1" customWidth="1"/>
    <col min="8206" max="8206" width="13.1640625" style="214" bestFit="1" customWidth="1"/>
    <col min="8207" max="8207" width="13" style="214" bestFit="1" customWidth="1"/>
    <col min="8208" max="8208" width="9.33203125" style="214" bestFit="1" customWidth="1"/>
    <col min="8209" max="8209" width="16.1640625" style="214" bestFit="1" customWidth="1"/>
    <col min="8210" max="8210" width="9.1640625" style="214" bestFit="1" customWidth="1"/>
    <col min="8211" max="8211" width="2.83203125" style="214" bestFit="1" customWidth="1"/>
    <col min="8212" max="8212" width="5.83203125" style="214" bestFit="1" customWidth="1"/>
    <col min="8213" max="8448" width="15.33203125" style="214"/>
    <col min="8449" max="8449" width="15.33203125" style="214" customWidth="1"/>
    <col min="8450" max="8452" width="8.33203125" style="214" bestFit="1" customWidth="1"/>
    <col min="8453" max="8453" width="8" style="214" bestFit="1" customWidth="1"/>
    <col min="8454" max="8454" width="1.5" style="214" customWidth="1"/>
    <col min="8455" max="8455" width="8.33203125" style="214" bestFit="1" customWidth="1"/>
    <col min="8456" max="8456" width="9.33203125" style="214" bestFit="1" customWidth="1"/>
    <col min="8457" max="8457" width="1.5" style="214" customWidth="1"/>
    <col min="8458" max="8458" width="8.5" style="214" bestFit="1" customWidth="1"/>
    <col min="8459" max="8459" width="10" style="214" bestFit="1" customWidth="1"/>
    <col min="8460" max="8460" width="10.33203125" style="214" bestFit="1" customWidth="1"/>
    <col min="8461" max="8461" width="9.5" style="214" bestFit="1" customWidth="1"/>
    <col min="8462" max="8462" width="13.1640625" style="214" bestFit="1" customWidth="1"/>
    <col min="8463" max="8463" width="13" style="214" bestFit="1" customWidth="1"/>
    <col min="8464" max="8464" width="9.33203125" style="214" bestFit="1" customWidth="1"/>
    <col min="8465" max="8465" width="16.1640625" style="214" bestFit="1" customWidth="1"/>
    <col min="8466" max="8466" width="9.1640625" style="214" bestFit="1" customWidth="1"/>
    <col min="8467" max="8467" width="2.83203125" style="214" bestFit="1" customWidth="1"/>
    <col min="8468" max="8468" width="5.83203125" style="214" bestFit="1" customWidth="1"/>
    <col min="8469" max="8704" width="15.33203125" style="214"/>
    <col min="8705" max="8705" width="15.33203125" style="214" customWidth="1"/>
    <col min="8706" max="8708" width="8.33203125" style="214" bestFit="1" customWidth="1"/>
    <col min="8709" max="8709" width="8" style="214" bestFit="1" customWidth="1"/>
    <col min="8710" max="8710" width="1.5" style="214" customWidth="1"/>
    <col min="8711" max="8711" width="8.33203125" style="214" bestFit="1" customWidth="1"/>
    <col min="8712" max="8712" width="9.33203125" style="214" bestFit="1" customWidth="1"/>
    <col min="8713" max="8713" width="1.5" style="214" customWidth="1"/>
    <col min="8714" max="8714" width="8.5" style="214" bestFit="1" customWidth="1"/>
    <col min="8715" max="8715" width="10" style="214" bestFit="1" customWidth="1"/>
    <col min="8716" max="8716" width="10.33203125" style="214" bestFit="1" customWidth="1"/>
    <col min="8717" max="8717" width="9.5" style="214" bestFit="1" customWidth="1"/>
    <col min="8718" max="8718" width="13.1640625" style="214" bestFit="1" customWidth="1"/>
    <col min="8719" max="8719" width="13" style="214" bestFit="1" customWidth="1"/>
    <col min="8720" max="8720" width="9.33203125" style="214" bestFit="1" customWidth="1"/>
    <col min="8721" max="8721" width="16.1640625" style="214" bestFit="1" customWidth="1"/>
    <col min="8722" max="8722" width="9.1640625" style="214" bestFit="1" customWidth="1"/>
    <col min="8723" max="8723" width="2.83203125" style="214" bestFit="1" customWidth="1"/>
    <col min="8724" max="8724" width="5.83203125" style="214" bestFit="1" customWidth="1"/>
    <col min="8725" max="8960" width="15.33203125" style="214"/>
    <col min="8961" max="8961" width="15.33203125" style="214" customWidth="1"/>
    <col min="8962" max="8964" width="8.33203125" style="214" bestFit="1" customWidth="1"/>
    <col min="8965" max="8965" width="8" style="214" bestFit="1" customWidth="1"/>
    <col min="8966" max="8966" width="1.5" style="214" customWidth="1"/>
    <col min="8967" max="8967" width="8.33203125" style="214" bestFit="1" customWidth="1"/>
    <col min="8968" max="8968" width="9.33203125" style="214" bestFit="1" customWidth="1"/>
    <col min="8969" max="8969" width="1.5" style="214" customWidth="1"/>
    <col min="8970" max="8970" width="8.5" style="214" bestFit="1" customWidth="1"/>
    <col min="8971" max="8971" width="10" style="214" bestFit="1" customWidth="1"/>
    <col min="8972" max="8972" width="10.33203125" style="214" bestFit="1" customWidth="1"/>
    <col min="8973" max="8973" width="9.5" style="214" bestFit="1" customWidth="1"/>
    <col min="8974" max="8974" width="13.1640625" style="214" bestFit="1" customWidth="1"/>
    <col min="8975" max="8975" width="13" style="214" bestFit="1" customWidth="1"/>
    <col min="8976" max="8976" width="9.33203125" style="214" bestFit="1" customWidth="1"/>
    <col min="8977" max="8977" width="16.1640625" style="214" bestFit="1" customWidth="1"/>
    <col min="8978" max="8978" width="9.1640625" style="214" bestFit="1" customWidth="1"/>
    <col min="8979" max="8979" width="2.83203125" style="214" bestFit="1" customWidth="1"/>
    <col min="8980" max="8980" width="5.83203125" style="214" bestFit="1" customWidth="1"/>
    <col min="8981" max="9216" width="15.33203125" style="214"/>
    <col min="9217" max="9217" width="15.33203125" style="214" customWidth="1"/>
    <col min="9218" max="9220" width="8.33203125" style="214" bestFit="1" customWidth="1"/>
    <col min="9221" max="9221" width="8" style="214" bestFit="1" customWidth="1"/>
    <col min="9222" max="9222" width="1.5" style="214" customWidth="1"/>
    <col min="9223" max="9223" width="8.33203125" style="214" bestFit="1" customWidth="1"/>
    <col min="9224" max="9224" width="9.33203125" style="214" bestFit="1" customWidth="1"/>
    <col min="9225" max="9225" width="1.5" style="214" customWidth="1"/>
    <col min="9226" max="9226" width="8.5" style="214" bestFit="1" customWidth="1"/>
    <col min="9227" max="9227" width="10" style="214" bestFit="1" customWidth="1"/>
    <col min="9228" max="9228" width="10.33203125" style="214" bestFit="1" customWidth="1"/>
    <col min="9229" max="9229" width="9.5" style="214" bestFit="1" customWidth="1"/>
    <col min="9230" max="9230" width="13.1640625" style="214" bestFit="1" customWidth="1"/>
    <col min="9231" max="9231" width="13" style="214" bestFit="1" customWidth="1"/>
    <col min="9232" max="9232" width="9.33203125" style="214" bestFit="1" customWidth="1"/>
    <col min="9233" max="9233" width="16.1640625" style="214" bestFit="1" customWidth="1"/>
    <col min="9234" max="9234" width="9.1640625" style="214" bestFit="1" customWidth="1"/>
    <col min="9235" max="9235" width="2.83203125" style="214" bestFit="1" customWidth="1"/>
    <col min="9236" max="9236" width="5.83203125" style="214" bestFit="1" customWidth="1"/>
    <col min="9237" max="9472" width="15.33203125" style="214"/>
    <col min="9473" max="9473" width="15.33203125" style="214" customWidth="1"/>
    <col min="9474" max="9476" width="8.33203125" style="214" bestFit="1" customWidth="1"/>
    <col min="9477" max="9477" width="8" style="214" bestFit="1" customWidth="1"/>
    <col min="9478" max="9478" width="1.5" style="214" customWidth="1"/>
    <col min="9479" max="9479" width="8.33203125" style="214" bestFit="1" customWidth="1"/>
    <col min="9480" max="9480" width="9.33203125" style="214" bestFit="1" customWidth="1"/>
    <col min="9481" max="9481" width="1.5" style="214" customWidth="1"/>
    <col min="9482" max="9482" width="8.5" style="214" bestFit="1" customWidth="1"/>
    <col min="9483" max="9483" width="10" style="214" bestFit="1" customWidth="1"/>
    <col min="9484" max="9484" width="10.33203125" style="214" bestFit="1" customWidth="1"/>
    <col min="9485" max="9485" width="9.5" style="214" bestFit="1" customWidth="1"/>
    <col min="9486" max="9486" width="13.1640625" style="214" bestFit="1" customWidth="1"/>
    <col min="9487" max="9487" width="13" style="214" bestFit="1" customWidth="1"/>
    <col min="9488" max="9488" width="9.33203125" style="214" bestFit="1" customWidth="1"/>
    <col min="9489" max="9489" width="16.1640625" style="214" bestFit="1" customWidth="1"/>
    <col min="9490" max="9490" width="9.1640625" style="214" bestFit="1" customWidth="1"/>
    <col min="9491" max="9491" width="2.83203125" style="214" bestFit="1" customWidth="1"/>
    <col min="9492" max="9492" width="5.83203125" style="214" bestFit="1" customWidth="1"/>
    <col min="9493" max="9728" width="15.33203125" style="214"/>
    <col min="9729" max="9729" width="15.33203125" style="214" customWidth="1"/>
    <col min="9730" max="9732" width="8.33203125" style="214" bestFit="1" customWidth="1"/>
    <col min="9733" max="9733" width="8" style="214" bestFit="1" customWidth="1"/>
    <col min="9734" max="9734" width="1.5" style="214" customWidth="1"/>
    <col min="9735" max="9735" width="8.33203125" style="214" bestFit="1" customWidth="1"/>
    <col min="9736" max="9736" width="9.33203125" style="214" bestFit="1" customWidth="1"/>
    <col min="9737" max="9737" width="1.5" style="214" customWidth="1"/>
    <col min="9738" max="9738" width="8.5" style="214" bestFit="1" customWidth="1"/>
    <col min="9739" max="9739" width="10" style="214" bestFit="1" customWidth="1"/>
    <col min="9740" max="9740" width="10.33203125" style="214" bestFit="1" customWidth="1"/>
    <col min="9741" max="9741" width="9.5" style="214" bestFit="1" customWidth="1"/>
    <col min="9742" max="9742" width="13.1640625" style="214" bestFit="1" customWidth="1"/>
    <col min="9743" max="9743" width="13" style="214" bestFit="1" customWidth="1"/>
    <col min="9744" max="9744" width="9.33203125" style="214" bestFit="1" customWidth="1"/>
    <col min="9745" max="9745" width="16.1640625" style="214" bestFit="1" customWidth="1"/>
    <col min="9746" max="9746" width="9.1640625" style="214" bestFit="1" customWidth="1"/>
    <col min="9747" max="9747" width="2.83203125" style="214" bestFit="1" customWidth="1"/>
    <col min="9748" max="9748" width="5.83203125" style="214" bestFit="1" customWidth="1"/>
    <col min="9749" max="9984" width="15.33203125" style="214"/>
    <col min="9985" max="9985" width="15.33203125" style="214" customWidth="1"/>
    <col min="9986" max="9988" width="8.33203125" style="214" bestFit="1" customWidth="1"/>
    <col min="9989" max="9989" width="8" style="214" bestFit="1" customWidth="1"/>
    <col min="9990" max="9990" width="1.5" style="214" customWidth="1"/>
    <col min="9991" max="9991" width="8.33203125" style="214" bestFit="1" customWidth="1"/>
    <col min="9992" max="9992" width="9.33203125" style="214" bestFit="1" customWidth="1"/>
    <col min="9993" max="9993" width="1.5" style="214" customWidth="1"/>
    <col min="9994" max="9994" width="8.5" style="214" bestFit="1" customWidth="1"/>
    <col min="9995" max="9995" width="10" style="214" bestFit="1" customWidth="1"/>
    <col min="9996" max="9996" width="10.33203125" style="214" bestFit="1" customWidth="1"/>
    <col min="9997" max="9997" width="9.5" style="214" bestFit="1" customWidth="1"/>
    <col min="9998" max="9998" width="13.1640625" style="214" bestFit="1" customWidth="1"/>
    <col min="9999" max="9999" width="13" style="214" bestFit="1" customWidth="1"/>
    <col min="10000" max="10000" width="9.33203125" style="214" bestFit="1" customWidth="1"/>
    <col min="10001" max="10001" width="16.1640625" style="214" bestFit="1" customWidth="1"/>
    <col min="10002" max="10002" width="9.1640625" style="214" bestFit="1" customWidth="1"/>
    <col min="10003" max="10003" width="2.83203125" style="214" bestFit="1" customWidth="1"/>
    <col min="10004" max="10004" width="5.83203125" style="214" bestFit="1" customWidth="1"/>
    <col min="10005" max="10240" width="15.33203125" style="214"/>
    <col min="10241" max="10241" width="15.33203125" style="214" customWidth="1"/>
    <col min="10242" max="10244" width="8.33203125" style="214" bestFit="1" customWidth="1"/>
    <col min="10245" max="10245" width="8" style="214" bestFit="1" customWidth="1"/>
    <col min="10246" max="10246" width="1.5" style="214" customWidth="1"/>
    <col min="10247" max="10247" width="8.33203125" style="214" bestFit="1" customWidth="1"/>
    <col min="10248" max="10248" width="9.33203125" style="214" bestFit="1" customWidth="1"/>
    <col min="10249" max="10249" width="1.5" style="214" customWidth="1"/>
    <col min="10250" max="10250" width="8.5" style="214" bestFit="1" customWidth="1"/>
    <col min="10251" max="10251" width="10" style="214" bestFit="1" customWidth="1"/>
    <col min="10252" max="10252" width="10.33203125" style="214" bestFit="1" customWidth="1"/>
    <col min="10253" max="10253" width="9.5" style="214" bestFit="1" customWidth="1"/>
    <col min="10254" max="10254" width="13.1640625" style="214" bestFit="1" customWidth="1"/>
    <col min="10255" max="10255" width="13" style="214" bestFit="1" customWidth="1"/>
    <col min="10256" max="10256" width="9.33203125" style="214" bestFit="1" customWidth="1"/>
    <col min="10257" max="10257" width="16.1640625" style="214" bestFit="1" customWidth="1"/>
    <col min="10258" max="10258" width="9.1640625" style="214" bestFit="1" customWidth="1"/>
    <col min="10259" max="10259" width="2.83203125" style="214" bestFit="1" customWidth="1"/>
    <col min="10260" max="10260" width="5.83203125" style="214" bestFit="1" customWidth="1"/>
    <col min="10261" max="10496" width="15.33203125" style="214"/>
    <col min="10497" max="10497" width="15.33203125" style="214" customWidth="1"/>
    <col min="10498" max="10500" width="8.33203125" style="214" bestFit="1" customWidth="1"/>
    <col min="10501" max="10501" width="8" style="214" bestFit="1" customWidth="1"/>
    <col min="10502" max="10502" width="1.5" style="214" customWidth="1"/>
    <col min="10503" max="10503" width="8.33203125" style="214" bestFit="1" customWidth="1"/>
    <col min="10504" max="10504" width="9.33203125" style="214" bestFit="1" customWidth="1"/>
    <col min="10505" max="10505" width="1.5" style="214" customWidth="1"/>
    <col min="10506" max="10506" width="8.5" style="214" bestFit="1" customWidth="1"/>
    <col min="10507" max="10507" width="10" style="214" bestFit="1" customWidth="1"/>
    <col min="10508" max="10508" width="10.33203125" style="214" bestFit="1" customWidth="1"/>
    <col min="10509" max="10509" width="9.5" style="214" bestFit="1" customWidth="1"/>
    <col min="10510" max="10510" width="13.1640625" style="214" bestFit="1" customWidth="1"/>
    <col min="10511" max="10511" width="13" style="214" bestFit="1" customWidth="1"/>
    <col min="10512" max="10512" width="9.33203125" style="214" bestFit="1" customWidth="1"/>
    <col min="10513" max="10513" width="16.1640625" style="214" bestFit="1" customWidth="1"/>
    <col min="10514" max="10514" width="9.1640625" style="214" bestFit="1" customWidth="1"/>
    <col min="10515" max="10515" width="2.83203125" style="214" bestFit="1" customWidth="1"/>
    <col min="10516" max="10516" width="5.83203125" style="214" bestFit="1" customWidth="1"/>
    <col min="10517" max="10752" width="15.33203125" style="214"/>
    <col min="10753" max="10753" width="15.33203125" style="214" customWidth="1"/>
    <col min="10754" max="10756" width="8.33203125" style="214" bestFit="1" customWidth="1"/>
    <col min="10757" max="10757" width="8" style="214" bestFit="1" customWidth="1"/>
    <col min="10758" max="10758" width="1.5" style="214" customWidth="1"/>
    <col min="10759" max="10759" width="8.33203125" style="214" bestFit="1" customWidth="1"/>
    <col min="10760" max="10760" width="9.33203125" style="214" bestFit="1" customWidth="1"/>
    <col min="10761" max="10761" width="1.5" style="214" customWidth="1"/>
    <col min="10762" max="10762" width="8.5" style="214" bestFit="1" customWidth="1"/>
    <col min="10763" max="10763" width="10" style="214" bestFit="1" customWidth="1"/>
    <col min="10764" max="10764" width="10.33203125" style="214" bestFit="1" customWidth="1"/>
    <col min="10765" max="10765" width="9.5" style="214" bestFit="1" customWidth="1"/>
    <col min="10766" max="10766" width="13.1640625" style="214" bestFit="1" customWidth="1"/>
    <col min="10767" max="10767" width="13" style="214" bestFit="1" customWidth="1"/>
    <col min="10768" max="10768" width="9.33203125" style="214" bestFit="1" customWidth="1"/>
    <col min="10769" max="10769" width="16.1640625" style="214" bestFit="1" customWidth="1"/>
    <col min="10770" max="10770" width="9.1640625" style="214" bestFit="1" customWidth="1"/>
    <col min="10771" max="10771" width="2.83203125" style="214" bestFit="1" customWidth="1"/>
    <col min="10772" max="10772" width="5.83203125" style="214" bestFit="1" customWidth="1"/>
    <col min="10773" max="11008" width="15.33203125" style="214"/>
    <col min="11009" max="11009" width="15.33203125" style="214" customWidth="1"/>
    <col min="11010" max="11012" width="8.33203125" style="214" bestFit="1" customWidth="1"/>
    <col min="11013" max="11013" width="8" style="214" bestFit="1" customWidth="1"/>
    <col min="11014" max="11014" width="1.5" style="214" customWidth="1"/>
    <col min="11015" max="11015" width="8.33203125" style="214" bestFit="1" customWidth="1"/>
    <col min="11016" max="11016" width="9.33203125" style="214" bestFit="1" customWidth="1"/>
    <col min="11017" max="11017" width="1.5" style="214" customWidth="1"/>
    <col min="11018" max="11018" width="8.5" style="214" bestFit="1" customWidth="1"/>
    <col min="11019" max="11019" width="10" style="214" bestFit="1" customWidth="1"/>
    <col min="11020" max="11020" width="10.33203125" style="214" bestFit="1" customWidth="1"/>
    <col min="11021" max="11021" width="9.5" style="214" bestFit="1" customWidth="1"/>
    <col min="11022" max="11022" width="13.1640625" style="214" bestFit="1" customWidth="1"/>
    <col min="11023" max="11023" width="13" style="214" bestFit="1" customWidth="1"/>
    <col min="11024" max="11024" width="9.33203125" style="214" bestFit="1" customWidth="1"/>
    <col min="11025" max="11025" width="16.1640625" style="214" bestFit="1" customWidth="1"/>
    <col min="11026" max="11026" width="9.1640625" style="214" bestFit="1" customWidth="1"/>
    <col min="11027" max="11027" width="2.83203125" style="214" bestFit="1" customWidth="1"/>
    <col min="11028" max="11028" width="5.83203125" style="214" bestFit="1" customWidth="1"/>
    <col min="11029" max="11264" width="15.33203125" style="214"/>
    <col min="11265" max="11265" width="15.33203125" style="214" customWidth="1"/>
    <col min="11266" max="11268" width="8.33203125" style="214" bestFit="1" customWidth="1"/>
    <col min="11269" max="11269" width="8" style="214" bestFit="1" customWidth="1"/>
    <col min="11270" max="11270" width="1.5" style="214" customWidth="1"/>
    <col min="11271" max="11271" width="8.33203125" style="214" bestFit="1" customWidth="1"/>
    <col min="11272" max="11272" width="9.33203125" style="214" bestFit="1" customWidth="1"/>
    <col min="11273" max="11273" width="1.5" style="214" customWidth="1"/>
    <col min="11274" max="11274" width="8.5" style="214" bestFit="1" customWidth="1"/>
    <col min="11275" max="11275" width="10" style="214" bestFit="1" customWidth="1"/>
    <col min="11276" max="11276" width="10.33203125" style="214" bestFit="1" customWidth="1"/>
    <col min="11277" max="11277" width="9.5" style="214" bestFit="1" customWidth="1"/>
    <col min="11278" max="11278" width="13.1640625" style="214" bestFit="1" customWidth="1"/>
    <col min="11279" max="11279" width="13" style="214" bestFit="1" customWidth="1"/>
    <col min="11280" max="11280" width="9.33203125" style="214" bestFit="1" customWidth="1"/>
    <col min="11281" max="11281" width="16.1640625" style="214" bestFit="1" customWidth="1"/>
    <col min="11282" max="11282" width="9.1640625" style="214" bestFit="1" customWidth="1"/>
    <col min="11283" max="11283" width="2.83203125" style="214" bestFit="1" customWidth="1"/>
    <col min="11284" max="11284" width="5.83203125" style="214" bestFit="1" customWidth="1"/>
    <col min="11285" max="11520" width="15.33203125" style="214"/>
    <col min="11521" max="11521" width="15.33203125" style="214" customWidth="1"/>
    <col min="11522" max="11524" width="8.33203125" style="214" bestFit="1" customWidth="1"/>
    <col min="11525" max="11525" width="8" style="214" bestFit="1" customWidth="1"/>
    <col min="11526" max="11526" width="1.5" style="214" customWidth="1"/>
    <col min="11527" max="11527" width="8.33203125" style="214" bestFit="1" customWidth="1"/>
    <col min="11528" max="11528" width="9.33203125" style="214" bestFit="1" customWidth="1"/>
    <col min="11529" max="11529" width="1.5" style="214" customWidth="1"/>
    <col min="11530" max="11530" width="8.5" style="214" bestFit="1" customWidth="1"/>
    <col min="11531" max="11531" width="10" style="214" bestFit="1" customWidth="1"/>
    <col min="11532" max="11532" width="10.33203125" style="214" bestFit="1" customWidth="1"/>
    <col min="11533" max="11533" width="9.5" style="214" bestFit="1" customWidth="1"/>
    <col min="11534" max="11534" width="13.1640625" style="214" bestFit="1" customWidth="1"/>
    <col min="11535" max="11535" width="13" style="214" bestFit="1" customWidth="1"/>
    <col min="11536" max="11536" width="9.33203125" style="214" bestFit="1" customWidth="1"/>
    <col min="11537" max="11537" width="16.1640625" style="214" bestFit="1" customWidth="1"/>
    <col min="11538" max="11538" width="9.1640625" style="214" bestFit="1" customWidth="1"/>
    <col min="11539" max="11539" width="2.83203125" style="214" bestFit="1" customWidth="1"/>
    <col min="11540" max="11540" width="5.83203125" style="214" bestFit="1" customWidth="1"/>
    <col min="11541" max="11776" width="15.33203125" style="214"/>
    <col min="11777" max="11777" width="15.33203125" style="214" customWidth="1"/>
    <col min="11778" max="11780" width="8.33203125" style="214" bestFit="1" customWidth="1"/>
    <col min="11781" max="11781" width="8" style="214" bestFit="1" customWidth="1"/>
    <col min="11782" max="11782" width="1.5" style="214" customWidth="1"/>
    <col min="11783" max="11783" width="8.33203125" style="214" bestFit="1" customWidth="1"/>
    <col min="11784" max="11784" width="9.33203125" style="214" bestFit="1" customWidth="1"/>
    <col min="11785" max="11785" width="1.5" style="214" customWidth="1"/>
    <col min="11786" max="11786" width="8.5" style="214" bestFit="1" customWidth="1"/>
    <col min="11787" max="11787" width="10" style="214" bestFit="1" customWidth="1"/>
    <col min="11788" max="11788" width="10.33203125" style="214" bestFit="1" customWidth="1"/>
    <col min="11789" max="11789" width="9.5" style="214" bestFit="1" customWidth="1"/>
    <col min="11790" max="11790" width="13.1640625" style="214" bestFit="1" customWidth="1"/>
    <col min="11791" max="11791" width="13" style="214" bestFit="1" customWidth="1"/>
    <col min="11792" max="11792" width="9.33203125" style="214" bestFit="1" customWidth="1"/>
    <col min="11793" max="11793" width="16.1640625" style="214" bestFit="1" customWidth="1"/>
    <col min="11794" max="11794" width="9.1640625" style="214" bestFit="1" customWidth="1"/>
    <col min="11795" max="11795" width="2.83203125" style="214" bestFit="1" customWidth="1"/>
    <col min="11796" max="11796" width="5.83203125" style="214" bestFit="1" customWidth="1"/>
    <col min="11797" max="12032" width="15.33203125" style="214"/>
    <col min="12033" max="12033" width="15.33203125" style="214" customWidth="1"/>
    <col min="12034" max="12036" width="8.33203125" style="214" bestFit="1" customWidth="1"/>
    <col min="12037" max="12037" width="8" style="214" bestFit="1" customWidth="1"/>
    <col min="12038" max="12038" width="1.5" style="214" customWidth="1"/>
    <col min="12039" max="12039" width="8.33203125" style="214" bestFit="1" customWidth="1"/>
    <col min="12040" max="12040" width="9.33203125" style="214" bestFit="1" customWidth="1"/>
    <col min="12041" max="12041" width="1.5" style="214" customWidth="1"/>
    <col min="12042" max="12042" width="8.5" style="214" bestFit="1" customWidth="1"/>
    <col min="12043" max="12043" width="10" style="214" bestFit="1" customWidth="1"/>
    <col min="12044" max="12044" width="10.33203125" style="214" bestFit="1" customWidth="1"/>
    <col min="12045" max="12045" width="9.5" style="214" bestFit="1" customWidth="1"/>
    <col min="12046" max="12046" width="13.1640625" style="214" bestFit="1" customWidth="1"/>
    <col min="12047" max="12047" width="13" style="214" bestFit="1" customWidth="1"/>
    <col min="12048" max="12048" width="9.33203125" style="214" bestFit="1" customWidth="1"/>
    <col min="12049" max="12049" width="16.1640625" style="214" bestFit="1" customWidth="1"/>
    <col min="12050" max="12050" width="9.1640625" style="214" bestFit="1" customWidth="1"/>
    <col min="12051" max="12051" width="2.83203125" style="214" bestFit="1" customWidth="1"/>
    <col min="12052" max="12052" width="5.83203125" style="214" bestFit="1" customWidth="1"/>
    <col min="12053" max="12288" width="15.33203125" style="214"/>
    <col min="12289" max="12289" width="15.33203125" style="214" customWidth="1"/>
    <col min="12290" max="12292" width="8.33203125" style="214" bestFit="1" customWidth="1"/>
    <col min="12293" max="12293" width="8" style="214" bestFit="1" customWidth="1"/>
    <col min="12294" max="12294" width="1.5" style="214" customWidth="1"/>
    <col min="12295" max="12295" width="8.33203125" style="214" bestFit="1" customWidth="1"/>
    <col min="12296" max="12296" width="9.33203125" style="214" bestFit="1" customWidth="1"/>
    <col min="12297" max="12297" width="1.5" style="214" customWidth="1"/>
    <col min="12298" max="12298" width="8.5" style="214" bestFit="1" customWidth="1"/>
    <col min="12299" max="12299" width="10" style="214" bestFit="1" customWidth="1"/>
    <col min="12300" max="12300" width="10.33203125" style="214" bestFit="1" customWidth="1"/>
    <col min="12301" max="12301" width="9.5" style="214" bestFit="1" customWidth="1"/>
    <col min="12302" max="12302" width="13.1640625" style="214" bestFit="1" customWidth="1"/>
    <col min="12303" max="12303" width="13" style="214" bestFit="1" customWidth="1"/>
    <col min="12304" max="12304" width="9.33203125" style="214" bestFit="1" customWidth="1"/>
    <col min="12305" max="12305" width="16.1640625" style="214" bestFit="1" customWidth="1"/>
    <col min="12306" max="12306" width="9.1640625" style="214" bestFit="1" customWidth="1"/>
    <col min="12307" max="12307" width="2.83203125" style="214" bestFit="1" customWidth="1"/>
    <col min="12308" max="12308" width="5.83203125" style="214" bestFit="1" customWidth="1"/>
    <col min="12309" max="12544" width="15.33203125" style="214"/>
    <col min="12545" max="12545" width="15.33203125" style="214" customWidth="1"/>
    <col min="12546" max="12548" width="8.33203125" style="214" bestFit="1" customWidth="1"/>
    <col min="12549" max="12549" width="8" style="214" bestFit="1" customWidth="1"/>
    <col min="12550" max="12550" width="1.5" style="214" customWidth="1"/>
    <col min="12551" max="12551" width="8.33203125" style="214" bestFit="1" customWidth="1"/>
    <col min="12552" max="12552" width="9.33203125" style="214" bestFit="1" customWidth="1"/>
    <col min="12553" max="12553" width="1.5" style="214" customWidth="1"/>
    <col min="12554" max="12554" width="8.5" style="214" bestFit="1" customWidth="1"/>
    <col min="12555" max="12555" width="10" style="214" bestFit="1" customWidth="1"/>
    <col min="12556" max="12556" width="10.33203125" style="214" bestFit="1" customWidth="1"/>
    <col min="12557" max="12557" width="9.5" style="214" bestFit="1" customWidth="1"/>
    <col min="12558" max="12558" width="13.1640625" style="214" bestFit="1" customWidth="1"/>
    <col min="12559" max="12559" width="13" style="214" bestFit="1" customWidth="1"/>
    <col min="12560" max="12560" width="9.33203125" style="214" bestFit="1" customWidth="1"/>
    <col min="12561" max="12561" width="16.1640625" style="214" bestFit="1" customWidth="1"/>
    <col min="12562" max="12562" width="9.1640625" style="214" bestFit="1" customWidth="1"/>
    <col min="12563" max="12563" width="2.83203125" style="214" bestFit="1" customWidth="1"/>
    <col min="12564" max="12564" width="5.83203125" style="214" bestFit="1" customWidth="1"/>
    <col min="12565" max="12800" width="15.33203125" style="214"/>
    <col min="12801" max="12801" width="15.33203125" style="214" customWidth="1"/>
    <col min="12802" max="12804" width="8.33203125" style="214" bestFit="1" customWidth="1"/>
    <col min="12805" max="12805" width="8" style="214" bestFit="1" customWidth="1"/>
    <col min="12806" max="12806" width="1.5" style="214" customWidth="1"/>
    <col min="12807" max="12807" width="8.33203125" style="214" bestFit="1" customWidth="1"/>
    <col min="12808" max="12808" width="9.33203125" style="214" bestFit="1" customWidth="1"/>
    <col min="12809" max="12809" width="1.5" style="214" customWidth="1"/>
    <col min="12810" max="12810" width="8.5" style="214" bestFit="1" customWidth="1"/>
    <col min="12811" max="12811" width="10" style="214" bestFit="1" customWidth="1"/>
    <col min="12812" max="12812" width="10.33203125" style="214" bestFit="1" customWidth="1"/>
    <col min="12813" max="12813" width="9.5" style="214" bestFit="1" customWidth="1"/>
    <col min="12814" max="12814" width="13.1640625" style="214" bestFit="1" customWidth="1"/>
    <col min="12815" max="12815" width="13" style="214" bestFit="1" customWidth="1"/>
    <col min="12816" max="12816" width="9.33203125" style="214" bestFit="1" customWidth="1"/>
    <col min="12817" max="12817" width="16.1640625" style="214" bestFit="1" customWidth="1"/>
    <col min="12818" max="12818" width="9.1640625" style="214" bestFit="1" customWidth="1"/>
    <col min="12819" max="12819" width="2.83203125" style="214" bestFit="1" customWidth="1"/>
    <col min="12820" max="12820" width="5.83203125" style="214" bestFit="1" customWidth="1"/>
    <col min="12821" max="13056" width="15.33203125" style="214"/>
    <col min="13057" max="13057" width="15.33203125" style="214" customWidth="1"/>
    <col min="13058" max="13060" width="8.33203125" style="214" bestFit="1" customWidth="1"/>
    <col min="13061" max="13061" width="8" style="214" bestFit="1" customWidth="1"/>
    <col min="13062" max="13062" width="1.5" style="214" customWidth="1"/>
    <col min="13063" max="13063" width="8.33203125" style="214" bestFit="1" customWidth="1"/>
    <col min="13064" max="13064" width="9.33203125" style="214" bestFit="1" customWidth="1"/>
    <col min="13065" max="13065" width="1.5" style="214" customWidth="1"/>
    <col min="13066" max="13066" width="8.5" style="214" bestFit="1" customWidth="1"/>
    <col min="13067" max="13067" width="10" style="214" bestFit="1" customWidth="1"/>
    <col min="13068" max="13068" width="10.33203125" style="214" bestFit="1" customWidth="1"/>
    <col min="13069" max="13069" width="9.5" style="214" bestFit="1" customWidth="1"/>
    <col min="13070" max="13070" width="13.1640625" style="214" bestFit="1" customWidth="1"/>
    <col min="13071" max="13071" width="13" style="214" bestFit="1" customWidth="1"/>
    <col min="13072" max="13072" width="9.33203125" style="214" bestFit="1" customWidth="1"/>
    <col min="13073" max="13073" width="16.1640625" style="214" bestFit="1" customWidth="1"/>
    <col min="13074" max="13074" width="9.1640625" style="214" bestFit="1" customWidth="1"/>
    <col min="13075" max="13075" width="2.83203125" style="214" bestFit="1" customWidth="1"/>
    <col min="13076" max="13076" width="5.83203125" style="214" bestFit="1" customWidth="1"/>
    <col min="13077" max="13312" width="15.33203125" style="214"/>
    <col min="13313" max="13313" width="15.33203125" style="214" customWidth="1"/>
    <col min="13314" max="13316" width="8.33203125" style="214" bestFit="1" customWidth="1"/>
    <col min="13317" max="13317" width="8" style="214" bestFit="1" customWidth="1"/>
    <col min="13318" max="13318" width="1.5" style="214" customWidth="1"/>
    <col min="13319" max="13319" width="8.33203125" style="214" bestFit="1" customWidth="1"/>
    <col min="13320" max="13320" width="9.33203125" style="214" bestFit="1" customWidth="1"/>
    <col min="13321" max="13321" width="1.5" style="214" customWidth="1"/>
    <col min="13322" max="13322" width="8.5" style="214" bestFit="1" customWidth="1"/>
    <col min="13323" max="13323" width="10" style="214" bestFit="1" customWidth="1"/>
    <col min="13324" max="13324" width="10.33203125" style="214" bestFit="1" customWidth="1"/>
    <col min="13325" max="13325" width="9.5" style="214" bestFit="1" customWidth="1"/>
    <col min="13326" max="13326" width="13.1640625" style="214" bestFit="1" customWidth="1"/>
    <col min="13327" max="13327" width="13" style="214" bestFit="1" customWidth="1"/>
    <col min="13328" max="13328" width="9.33203125" style="214" bestFit="1" customWidth="1"/>
    <col min="13329" max="13329" width="16.1640625" style="214" bestFit="1" customWidth="1"/>
    <col min="13330" max="13330" width="9.1640625" style="214" bestFit="1" customWidth="1"/>
    <col min="13331" max="13331" width="2.83203125" style="214" bestFit="1" customWidth="1"/>
    <col min="13332" max="13332" width="5.83203125" style="214" bestFit="1" customWidth="1"/>
    <col min="13333" max="13568" width="15.33203125" style="214"/>
    <col min="13569" max="13569" width="15.33203125" style="214" customWidth="1"/>
    <col min="13570" max="13572" width="8.33203125" style="214" bestFit="1" customWidth="1"/>
    <col min="13573" max="13573" width="8" style="214" bestFit="1" customWidth="1"/>
    <col min="13574" max="13574" width="1.5" style="214" customWidth="1"/>
    <col min="13575" max="13575" width="8.33203125" style="214" bestFit="1" customWidth="1"/>
    <col min="13576" max="13576" width="9.33203125" style="214" bestFit="1" customWidth="1"/>
    <col min="13577" max="13577" width="1.5" style="214" customWidth="1"/>
    <col min="13578" max="13578" width="8.5" style="214" bestFit="1" customWidth="1"/>
    <col min="13579" max="13579" width="10" style="214" bestFit="1" customWidth="1"/>
    <col min="13580" max="13580" width="10.33203125" style="214" bestFit="1" customWidth="1"/>
    <col min="13581" max="13581" width="9.5" style="214" bestFit="1" customWidth="1"/>
    <col min="13582" max="13582" width="13.1640625" style="214" bestFit="1" customWidth="1"/>
    <col min="13583" max="13583" width="13" style="214" bestFit="1" customWidth="1"/>
    <col min="13584" max="13584" width="9.33203125" style="214" bestFit="1" customWidth="1"/>
    <col min="13585" max="13585" width="16.1640625" style="214" bestFit="1" customWidth="1"/>
    <col min="13586" max="13586" width="9.1640625" style="214" bestFit="1" customWidth="1"/>
    <col min="13587" max="13587" width="2.83203125" style="214" bestFit="1" customWidth="1"/>
    <col min="13588" max="13588" width="5.83203125" style="214" bestFit="1" customWidth="1"/>
    <col min="13589" max="13824" width="15.33203125" style="214"/>
    <col min="13825" max="13825" width="15.33203125" style="214" customWidth="1"/>
    <col min="13826" max="13828" width="8.33203125" style="214" bestFit="1" customWidth="1"/>
    <col min="13829" max="13829" width="8" style="214" bestFit="1" customWidth="1"/>
    <col min="13830" max="13830" width="1.5" style="214" customWidth="1"/>
    <col min="13831" max="13831" width="8.33203125" style="214" bestFit="1" customWidth="1"/>
    <col min="13832" max="13832" width="9.33203125" style="214" bestFit="1" customWidth="1"/>
    <col min="13833" max="13833" width="1.5" style="214" customWidth="1"/>
    <col min="13834" max="13834" width="8.5" style="214" bestFit="1" customWidth="1"/>
    <col min="13835" max="13835" width="10" style="214" bestFit="1" customWidth="1"/>
    <col min="13836" max="13836" width="10.33203125" style="214" bestFit="1" customWidth="1"/>
    <col min="13837" max="13837" width="9.5" style="214" bestFit="1" customWidth="1"/>
    <col min="13838" max="13838" width="13.1640625" style="214" bestFit="1" customWidth="1"/>
    <col min="13839" max="13839" width="13" style="214" bestFit="1" customWidth="1"/>
    <col min="13840" max="13840" width="9.33203125" style="214" bestFit="1" customWidth="1"/>
    <col min="13841" max="13841" width="16.1640625" style="214" bestFit="1" customWidth="1"/>
    <col min="13842" max="13842" width="9.1640625" style="214" bestFit="1" customWidth="1"/>
    <col min="13843" max="13843" width="2.83203125" style="214" bestFit="1" customWidth="1"/>
    <col min="13844" max="13844" width="5.83203125" style="214" bestFit="1" customWidth="1"/>
    <col min="13845" max="14080" width="15.33203125" style="214"/>
    <col min="14081" max="14081" width="15.33203125" style="214" customWidth="1"/>
    <col min="14082" max="14084" width="8.33203125" style="214" bestFit="1" customWidth="1"/>
    <col min="14085" max="14085" width="8" style="214" bestFit="1" customWidth="1"/>
    <col min="14086" max="14086" width="1.5" style="214" customWidth="1"/>
    <col min="14087" max="14087" width="8.33203125" style="214" bestFit="1" customWidth="1"/>
    <col min="14088" max="14088" width="9.33203125" style="214" bestFit="1" customWidth="1"/>
    <col min="14089" max="14089" width="1.5" style="214" customWidth="1"/>
    <col min="14090" max="14090" width="8.5" style="214" bestFit="1" customWidth="1"/>
    <col min="14091" max="14091" width="10" style="214" bestFit="1" customWidth="1"/>
    <col min="14092" max="14092" width="10.33203125" style="214" bestFit="1" customWidth="1"/>
    <col min="14093" max="14093" width="9.5" style="214" bestFit="1" customWidth="1"/>
    <col min="14094" max="14094" width="13.1640625" style="214" bestFit="1" customWidth="1"/>
    <col min="14095" max="14095" width="13" style="214" bestFit="1" customWidth="1"/>
    <col min="14096" max="14096" width="9.33203125" style="214" bestFit="1" customWidth="1"/>
    <col min="14097" max="14097" width="16.1640625" style="214" bestFit="1" customWidth="1"/>
    <col min="14098" max="14098" width="9.1640625" style="214" bestFit="1" customWidth="1"/>
    <col min="14099" max="14099" width="2.83203125" style="214" bestFit="1" customWidth="1"/>
    <col min="14100" max="14100" width="5.83203125" style="214" bestFit="1" customWidth="1"/>
    <col min="14101" max="14336" width="15.33203125" style="214"/>
    <col min="14337" max="14337" width="15.33203125" style="214" customWidth="1"/>
    <col min="14338" max="14340" width="8.33203125" style="214" bestFit="1" customWidth="1"/>
    <col min="14341" max="14341" width="8" style="214" bestFit="1" customWidth="1"/>
    <col min="14342" max="14342" width="1.5" style="214" customWidth="1"/>
    <col min="14343" max="14343" width="8.33203125" style="214" bestFit="1" customWidth="1"/>
    <col min="14344" max="14344" width="9.33203125" style="214" bestFit="1" customWidth="1"/>
    <col min="14345" max="14345" width="1.5" style="214" customWidth="1"/>
    <col min="14346" max="14346" width="8.5" style="214" bestFit="1" customWidth="1"/>
    <col min="14347" max="14347" width="10" style="214" bestFit="1" customWidth="1"/>
    <col min="14348" max="14348" width="10.33203125" style="214" bestFit="1" customWidth="1"/>
    <col min="14349" max="14349" width="9.5" style="214" bestFit="1" customWidth="1"/>
    <col min="14350" max="14350" width="13.1640625" style="214" bestFit="1" customWidth="1"/>
    <col min="14351" max="14351" width="13" style="214" bestFit="1" customWidth="1"/>
    <col min="14352" max="14352" width="9.33203125" style="214" bestFit="1" customWidth="1"/>
    <col min="14353" max="14353" width="16.1640625" style="214" bestFit="1" customWidth="1"/>
    <col min="14354" max="14354" width="9.1640625" style="214" bestFit="1" customWidth="1"/>
    <col min="14355" max="14355" width="2.83203125" style="214" bestFit="1" customWidth="1"/>
    <col min="14356" max="14356" width="5.83203125" style="214" bestFit="1" customWidth="1"/>
    <col min="14357" max="14592" width="15.33203125" style="214"/>
    <col min="14593" max="14593" width="15.33203125" style="214" customWidth="1"/>
    <col min="14594" max="14596" width="8.33203125" style="214" bestFit="1" customWidth="1"/>
    <col min="14597" max="14597" width="8" style="214" bestFit="1" customWidth="1"/>
    <col min="14598" max="14598" width="1.5" style="214" customWidth="1"/>
    <col min="14599" max="14599" width="8.33203125" style="214" bestFit="1" customWidth="1"/>
    <col min="14600" max="14600" width="9.33203125" style="214" bestFit="1" customWidth="1"/>
    <col min="14601" max="14601" width="1.5" style="214" customWidth="1"/>
    <col min="14602" max="14602" width="8.5" style="214" bestFit="1" customWidth="1"/>
    <col min="14603" max="14603" width="10" style="214" bestFit="1" customWidth="1"/>
    <col min="14604" max="14604" width="10.33203125" style="214" bestFit="1" customWidth="1"/>
    <col min="14605" max="14605" width="9.5" style="214" bestFit="1" customWidth="1"/>
    <col min="14606" max="14606" width="13.1640625" style="214" bestFit="1" customWidth="1"/>
    <col min="14607" max="14607" width="13" style="214" bestFit="1" customWidth="1"/>
    <col min="14608" max="14608" width="9.33203125" style="214" bestFit="1" customWidth="1"/>
    <col min="14609" max="14609" width="16.1640625" style="214" bestFit="1" customWidth="1"/>
    <col min="14610" max="14610" width="9.1640625" style="214" bestFit="1" customWidth="1"/>
    <col min="14611" max="14611" width="2.83203125" style="214" bestFit="1" customWidth="1"/>
    <col min="14612" max="14612" width="5.83203125" style="214" bestFit="1" customWidth="1"/>
    <col min="14613" max="14848" width="15.33203125" style="214"/>
    <col min="14849" max="14849" width="15.33203125" style="214" customWidth="1"/>
    <col min="14850" max="14852" width="8.33203125" style="214" bestFit="1" customWidth="1"/>
    <col min="14853" max="14853" width="8" style="214" bestFit="1" customWidth="1"/>
    <col min="14854" max="14854" width="1.5" style="214" customWidth="1"/>
    <col min="14855" max="14855" width="8.33203125" style="214" bestFit="1" customWidth="1"/>
    <col min="14856" max="14856" width="9.33203125" style="214" bestFit="1" customWidth="1"/>
    <col min="14857" max="14857" width="1.5" style="214" customWidth="1"/>
    <col min="14858" max="14858" width="8.5" style="214" bestFit="1" customWidth="1"/>
    <col min="14859" max="14859" width="10" style="214" bestFit="1" customWidth="1"/>
    <col min="14860" max="14860" width="10.33203125" style="214" bestFit="1" customWidth="1"/>
    <col min="14861" max="14861" width="9.5" style="214" bestFit="1" customWidth="1"/>
    <col min="14862" max="14862" width="13.1640625" style="214" bestFit="1" customWidth="1"/>
    <col min="14863" max="14863" width="13" style="214" bestFit="1" customWidth="1"/>
    <col min="14864" max="14864" width="9.33203125" style="214" bestFit="1" customWidth="1"/>
    <col min="14865" max="14865" width="16.1640625" style="214" bestFit="1" customWidth="1"/>
    <col min="14866" max="14866" width="9.1640625" style="214" bestFit="1" customWidth="1"/>
    <col min="14867" max="14867" width="2.83203125" style="214" bestFit="1" customWidth="1"/>
    <col min="14868" max="14868" width="5.83203125" style="214" bestFit="1" customWidth="1"/>
    <col min="14869" max="15104" width="15.33203125" style="214"/>
    <col min="15105" max="15105" width="15.33203125" style="214" customWidth="1"/>
    <col min="15106" max="15108" width="8.33203125" style="214" bestFit="1" customWidth="1"/>
    <col min="15109" max="15109" width="8" style="214" bestFit="1" customWidth="1"/>
    <col min="15110" max="15110" width="1.5" style="214" customWidth="1"/>
    <col min="15111" max="15111" width="8.33203125" style="214" bestFit="1" customWidth="1"/>
    <col min="15112" max="15112" width="9.33203125" style="214" bestFit="1" customWidth="1"/>
    <col min="15113" max="15113" width="1.5" style="214" customWidth="1"/>
    <col min="15114" max="15114" width="8.5" style="214" bestFit="1" customWidth="1"/>
    <col min="15115" max="15115" width="10" style="214" bestFit="1" customWidth="1"/>
    <col min="15116" max="15116" width="10.33203125" style="214" bestFit="1" customWidth="1"/>
    <col min="15117" max="15117" width="9.5" style="214" bestFit="1" customWidth="1"/>
    <col min="15118" max="15118" width="13.1640625" style="214" bestFit="1" customWidth="1"/>
    <col min="15119" max="15119" width="13" style="214" bestFit="1" customWidth="1"/>
    <col min="15120" max="15120" width="9.33203125" style="214" bestFit="1" customWidth="1"/>
    <col min="15121" max="15121" width="16.1640625" style="214" bestFit="1" customWidth="1"/>
    <col min="15122" max="15122" width="9.1640625" style="214" bestFit="1" customWidth="1"/>
    <col min="15123" max="15123" width="2.83203125" style="214" bestFit="1" customWidth="1"/>
    <col min="15124" max="15124" width="5.83203125" style="214" bestFit="1" customWidth="1"/>
    <col min="15125" max="15360" width="15.33203125" style="214"/>
    <col min="15361" max="15361" width="15.33203125" style="214" customWidth="1"/>
    <col min="15362" max="15364" width="8.33203125" style="214" bestFit="1" customWidth="1"/>
    <col min="15365" max="15365" width="8" style="214" bestFit="1" customWidth="1"/>
    <col min="15366" max="15366" width="1.5" style="214" customWidth="1"/>
    <col min="15367" max="15367" width="8.33203125" style="214" bestFit="1" customWidth="1"/>
    <col min="15368" max="15368" width="9.33203125" style="214" bestFit="1" customWidth="1"/>
    <col min="15369" max="15369" width="1.5" style="214" customWidth="1"/>
    <col min="15370" max="15370" width="8.5" style="214" bestFit="1" customWidth="1"/>
    <col min="15371" max="15371" width="10" style="214" bestFit="1" customWidth="1"/>
    <col min="15372" max="15372" width="10.33203125" style="214" bestFit="1" customWidth="1"/>
    <col min="15373" max="15373" width="9.5" style="214" bestFit="1" customWidth="1"/>
    <col min="15374" max="15374" width="13.1640625" style="214" bestFit="1" customWidth="1"/>
    <col min="15375" max="15375" width="13" style="214" bestFit="1" customWidth="1"/>
    <col min="15376" max="15376" width="9.33203125" style="214" bestFit="1" customWidth="1"/>
    <col min="15377" max="15377" width="16.1640625" style="214" bestFit="1" customWidth="1"/>
    <col min="15378" max="15378" width="9.1640625" style="214" bestFit="1" customWidth="1"/>
    <col min="15379" max="15379" width="2.83203125" style="214" bestFit="1" customWidth="1"/>
    <col min="15380" max="15380" width="5.83203125" style="214" bestFit="1" customWidth="1"/>
    <col min="15381" max="15616" width="15.33203125" style="214"/>
    <col min="15617" max="15617" width="15.33203125" style="214" customWidth="1"/>
    <col min="15618" max="15620" width="8.33203125" style="214" bestFit="1" customWidth="1"/>
    <col min="15621" max="15621" width="8" style="214" bestFit="1" customWidth="1"/>
    <col min="15622" max="15622" width="1.5" style="214" customWidth="1"/>
    <col min="15623" max="15623" width="8.33203125" style="214" bestFit="1" customWidth="1"/>
    <col min="15624" max="15624" width="9.33203125" style="214" bestFit="1" customWidth="1"/>
    <col min="15625" max="15625" width="1.5" style="214" customWidth="1"/>
    <col min="15626" max="15626" width="8.5" style="214" bestFit="1" customWidth="1"/>
    <col min="15627" max="15627" width="10" style="214" bestFit="1" customWidth="1"/>
    <col min="15628" max="15628" width="10.33203125" style="214" bestFit="1" customWidth="1"/>
    <col min="15629" max="15629" width="9.5" style="214" bestFit="1" customWidth="1"/>
    <col min="15630" max="15630" width="13.1640625" style="214" bestFit="1" customWidth="1"/>
    <col min="15631" max="15631" width="13" style="214" bestFit="1" customWidth="1"/>
    <col min="15632" max="15632" width="9.33203125" style="214" bestFit="1" customWidth="1"/>
    <col min="15633" max="15633" width="16.1640625" style="214" bestFit="1" customWidth="1"/>
    <col min="15634" max="15634" width="9.1640625" style="214" bestFit="1" customWidth="1"/>
    <col min="15635" max="15635" width="2.83203125" style="214" bestFit="1" customWidth="1"/>
    <col min="15636" max="15636" width="5.83203125" style="214" bestFit="1" customWidth="1"/>
    <col min="15637" max="15872" width="15.33203125" style="214"/>
    <col min="15873" max="15873" width="15.33203125" style="214" customWidth="1"/>
    <col min="15874" max="15876" width="8.33203125" style="214" bestFit="1" customWidth="1"/>
    <col min="15877" max="15877" width="8" style="214" bestFit="1" customWidth="1"/>
    <col min="15878" max="15878" width="1.5" style="214" customWidth="1"/>
    <col min="15879" max="15879" width="8.33203125" style="214" bestFit="1" customWidth="1"/>
    <col min="15880" max="15880" width="9.33203125" style="214" bestFit="1" customWidth="1"/>
    <col min="15881" max="15881" width="1.5" style="214" customWidth="1"/>
    <col min="15882" max="15882" width="8.5" style="214" bestFit="1" customWidth="1"/>
    <col min="15883" max="15883" width="10" style="214" bestFit="1" customWidth="1"/>
    <col min="15884" max="15884" width="10.33203125" style="214" bestFit="1" customWidth="1"/>
    <col min="15885" max="15885" width="9.5" style="214" bestFit="1" customWidth="1"/>
    <col min="15886" max="15886" width="13.1640625" style="214" bestFit="1" customWidth="1"/>
    <col min="15887" max="15887" width="13" style="214" bestFit="1" customWidth="1"/>
    <col min="15888" max="15888" width="9.33203125" style="214" bestFit="1" customWidth="1"/>
    <col min="15889" max="15889" width="16.1640625" style="214" bestFit="1" customWidth="1"/>
    <col min="15890" max="15890" width="9.1640625" style="214" bestFit="1" customWidth="1"/>
    <col min="15891" max="15891" width="2.83203125" style="214" bestFit="1" customWidth="1"/>
    <col min="15892" max="15892" width="5.83203125" style="214" bestFit="1" customWidth="1"/>
    <col min="15893" max="16128" width="15.33203125" style="214"/>
    <col min="16129" max="16129" width="15.33203125" style="214" customWidth="1"/>
    <col min="16130" max="16132" width="8.33203125" style="214" bestFit="1" customWidth="1"/>
    <col min="16133" max="16133" width="8" style="214" bestFit="1" customWidth="1"/>
    <col min="16134" max="16134" width="1.5" style="214" customWidth="1"/>
    <col min="16135" max="16135" width="8.33203125" style="214" bestFit="1" customWidth="1"/>
    <col min="16136" max="16136" width="9.33203125" style="214" bestFit="1" customWidth="1"/>
    <col min="16137" max="16137" width="1.5" style="214" customWidth="1"/>
    <col min="16138" max="16138" width="8.5" style="214" bestFit="1" customWidth="1"/>
    <col min="16139" max="16139" width="10" style="214" bestFit="1" customWidth="1"/>
    <col min="16140" max="16140" width="10.33203125" style="214" bestFit="1" customWidth="1"/>
    <col min="16141" max="16141" width="9.5" style="214" bestFit="1" customWidth="1"/>
    <col min="16142" max="16142" width="13.1640625" style="214" bestFit="1" customWidth="1"/>
    <col min="16143" max="16143" width="13" style="214" bestFit="1" customWidth="1"/>
    <col min="16144" max="16144" width="9.33203125" style="214" bestFit="1" customWidth="1"/>
    <col min="16145" max="16145" width="16.1640625" style="214" bestFit="1" customWidth="1"/>
    <col min="16146" max="16146" width="9.1640625" style="214" bestFit="1" customWidth="1"/>
    <col min="16147" max="16147" width="2.83203125" style="214" bestFit="1" customWidth="1"/>
    <col min="16148" max="16148" width="5.83203125" style="214" bestFit="1" customWidth="1"/>
    <col min="16149" max="16384" width="15.33203125" style="214"/>
  </cols>
  <sheetData>
    <row r="1" spans="1:18" ht="12.75">
      <c r="A1" s="210" t="s">
        <v>220</v>
      </c>
      <c r="C1" s="163"/>
      <c r="D1" s="163"/>
      <c r="E1" s="275"/>
      <c r="F1" s="275"/>
      <c r="G1" s="275"/>
      <c r="H1" s="275"/>
      <c r="I1" s="275"/>
      <c r="J1" s="275"/>
      <c r="K1" s="275"/>
      <c r="P1" s="275"/>
      <c r="R1" s="276"/>
    </row>
    <row r="2" spans="1:18" ht="12.75">
      <c r="A2" s="403"/>
      <c r="B2" s="215"/>
      <c r="C2" s="215"/>
      <c r="D2" s="215"/>
      <c r="E2" s="215"/>
      <c r="F2" s="215"/>
      <c r="G2" s="215"/>
      <c r="H2" s="215"/>
      <c r="I2" s="215"/>
      <c r="J2" s="215"/>
      <c r="K2" s="217"/>
      <c r="L2" s="218"/>
      <c r="M2" s="218"/>
      <c r="N2" s="218"/>
      <c r="O2" s="218"/>
      <c r="P2" s="215"/>
      <c r="Q2" s="218" t="s">
        <v>129</v>
      </c>
      <c r="R2" s="276"/>
    </row>
    <row r="3" spans="1:18" ht="12.75">
      <c r="A3" s="212"/>
      <c r="B3" s="219" t="s">
        <v>275</v>
      </c>
      <c r="C3" s="220"/>
      <c r="D3" s="219"/>
      <c r="E3" s="221"/>
      <c r="F3" s="221"/>
      <c r="G3" s="221" t="s">
        <v>276</v>
      </c>
      <c r="H3" s="221"/>
      <c r="I3" s="221"/>
      <c r="J3" s="398" t="s">
        <v>277</v>
      </c>
      <c r="K3" s="398"/>
      <c r="L3" s="398"/>
      <c r="M3" s="398"/>
      <c r="N3" s="398"/>
      <c r="O3" s="222"/>
      <c r="P3" s="398" t="s">
        <v>278</v>
      </c>
      <c r="Q3" s="398"/>
      <c r="R3" s="222"/>
    </row>
    <row r="4" spans="1:18">
      <c r="A4" s="223"/>
      <c r="B4" s="224"/>
      <c r="C4" s="224"/>
      <c r="D4" s="224"/>
      <c r="E4" s="225"/>
      <c r="F4" s="213"/>
      <c r="G4" s="226"/>
      <c r="H4" s="227"/>
      <c r="I4" s="228"/>
      <c r="L4" s="400" t="s">
        <v>223</v>
      </c>
      <c r="M4" s="400"/>
      <c r="N4" s="229" t="s">
        <v>224</v>
      </c>
      <c r="O4" s="230"/>
      <c r="P4" s="213"/>
      <c r="Q4" s="213"/>
    </row>
    <row r="5" spans="1:18">
      <c r="A5" s="231"/>
      <c r="B5" s="232" t="s">
        <v>225</v>
      </c>
      <c r="C5" s="232" t="s">
        <v>226</v>
      </c>
      <c r="D5" s="232" t="s">
        <v>227</v>
      </c>
      <c r="E5" s="233" t="s">
        <v>228</v>
      </c>
      <c r="F5" s="233"/>
      <c r="G5" s="233" t="s">
        <v>229</v>
      </c>
      <c r="H5" s="233" t="s">
        <v>230</v>
      </c>
      <c r="I5" s="233"/>
      <c r="J5" s="234" t="s">
        <v>221</v>
      </c>
      <c r="K5" s="234" t="s">
        <v>222</v>
      </c>
      <c r="L5" s="235" t="s">
        <v>231</v>
      </c>
      <c r="M5" s="235" t="s">
        <v>232</v>
      </c>
      <c r="N5" s="235" t="s">
        <v>233</v>
      </c>
      <c r="O5" s="236"/>
      <c r="P5" s="233" t="s">
        <v>230</v>
      </c>
      <c r="Q5" s="235" t="s">
        <v>234</v>
      </c>
      <c r="R5" s="238"/>
    </row>
    <row r="6" spans="1:18">
      <c r="A6" s="213"/>
      <c r="B6" s="237"/>
      <c r="C6" s="237"/>
      <c r="D6" s="237"/>
      <c r="E6" s="222"/>
      <c r="F6" s="222"/>
      <c r="G6" s="222"/>
      <c r="H6" s="222"/>
      <c r="I6" s="222"/>
      <c r="J6" s="222"/>
      <c r="K6" s="222"/>
      <c r="L6" s="238"/>
      <c r="M6" s="238"/>
      <c r="N6" s="238"/>
      <c r="O6" s="239"/>
      <c r="P6" s="222"/>
      <c r="Q6" s="238"/>
      <c r="R6" s="238"/>
    </row>
    <row r="7" spans="1:18" s="242" customFormat="1">
      <c r="A7" s="240" t="s">
        <v>81</v>
      </c>
      <c r="B7" s="241">
        <v>13.700000000000001</v>
      </c>
      <c r="C7" s="241">
        <v>49.2</v>
      </c>
      <c r="D7" s="241">
        <v>34.1</v>
      </c>
      <c r="E7" s="241">
        <v>3</v>
      </c>
      <c r="F7" s="241"/>
      <c r="G7" s="241">
        <v>18</v>
      </c>
      <c r="H7" s="241">
        <v>82</v>
      </c>
      <c r="I7" s="241"/>
      <c r="J7" s="241">
        <v>11.6</v>
      </c>
      <c r="K7" s="241">
        <v>88.4</v>
      </c>
      <c r="L7" s="241">
        <v>60.2</v>
      </c>
      <c r="M7" s="241">
        <v>28.2</v>
      </c>
      <c r="N7" s="241">
        <v>78.900440377751991</v>
      </c>
      <c r="O7" s="241"/>
      <c r="P7" s="241">
        <v>83.3</v>
      </c>
      <c r="Q7" s="241">
        <v>16.7</v>
      </c>
      <c r="R7" s="277"/>
    </row>
    <row r="8" spans="1:18" s="244" customFormat="1">
      <c r="A8" s="210" t="s">
        <v>158</v>
      </c>
      <c r="B8" s="243">
        <v>3.7</v>
      </c>
      <c r="C8" s="243">
        <v>53.5</v>
      </c>
      <c r="D8" s="243">
        <v>42.8</v>
      </c>
      <c r="E8" s="243">
        <v>0</v>
      </c>
      <c r="F8" s="243"/>
      <c r="G8" s="243">
        <v>10.1</v>
      </c>
      <c r="H8" s="243">
        <v>89.9</v>
      </c>
      <c r="I8" s="243"/>
      <c r="J8" s="243">
        <v>7.5</v>
      </c>
      <c r="K8" s="243">
        <v>92.5</v>
      </c>
      <c r="L8" s="243">
        <v>92.5</v>
      </c>
      <c r="M8" s="243">
        <v>0</v>
      </c>
      <c r="N8" s="243" t="s">
        <v>118</v>
      </c>
      <c r="O8" s="243"/>
      <c r="P8" s="243">
        <v>76.2</v>
      </c>
      <c r="Q8" s="243">
        <v>23.8</v>
      </c>
      <c r="R8" s="261"/>
    </row>
    <row r="9" spans="1:18" s="244" customFormat="1">
      <c r="A9" s="210" t="s">
        <v>180</v>
      </c>
      <c r="B9" s="243">
        <v>100</v>
      </c>
      <c r="C9" s="243">
        <v>0</v>
      </c>
      <c r="D9" s="243">
        <v>0</v>
      </c>
      <c r="E9" s="243">
        <v>0</v>
      </c>
      <c r="F9" s="243"/>
      <c r="G9" s="243">
        <v>5.4</v>
      </c>
      <c r="H9" s="243">
        <v>94.6</v>
      </c>
      <c r="I9" s="243"/>
      <c r="J9" s="243">
        <v>19.5</v>
      </c>
      <c r="K9" s="243">
        <v>80.5</v>
      </c>
      <c r="L9" s="243">
        <v>80.5</v>
      </c>
      <c r="M9" s="243">
        <v>0</v>
      </c>
      <c r="N9" s="243" t="s">
        <v>118</v>
      </c>
      <c r="O9" s="243"/>
      <c r="P9" s="243">
        <v>100</v>
      </c>
      <c r="Q9" s="243">
        <v>0</v>
      </c>
      <c r="R9" s="261"/>
    </row>
    <row r="10" spans="1:18" s="244" customFormat="1">
      <c r="A10" s="210" t="s">
        <v>161</v>
      </c>
      <c r="B10" s="245">
        <v>0.3</v>
      </c>
      <c r="C10" s="245">
        <v>32.799999999999997</v>
      </c>
      <c r="D10" s="245">
        <v>66.900000000000006</v>
      </c>
      <c r="E10" s="245">
        <v>0</v>
      </c>
      <c r="F10" s="245"/>
      <c r="G10" s="245">
        <v>4.4000000000000004</v>
      </c>
      <c r="H10" s="245">
        <v>95.6</v>
      </c>
      <c r="I10" s="245"/>
      <c r="J10" s="245">
        <v>30.7</v>
      </c>
      <c r="K10" s="245">
        <v>69.3</v>
      </c>
      <c r="L10" s="245">
        <v>59.1</v>
      </c>
      <c r="M10" s="245">
        <v>10.199999999999999</v>
      </c>
      <c r="N10" s="245">
        <v>65.358455074131442</v>
      </c>
      <c r="O10" s="245"/>
      <c r="P10" s="245">
        <v>76.5</v>
      </c>
      <c r="Q10" s="245">
        <v>23.5</v>
      </c>
      <c r="R10" s="278"/>
    </row>
    <row r="11" spans="1:18" s="244" customFormat="1">
      <c r="A11" s="210" t="s">
        <v>160</v>
      </c>
      <c r="B11" s="243">
        <v>42.8</v>
      </c>
      <c r="C11" s="243">
        <v>33</v>
      </c>
      <c r="D11" s="243">
        <v>24.2</v>
      </c>
      <c r="E11" s="243">
        <v>0</v>
      </c>
      <c r="F11" s="243"/>
      <c r="G11" s="243">
        <v>42.8</v>
      </c>
      <c r="H11" s="243">
        <v>57.2</v>
      </c>
      <c r="I11" s="243"/>
      <c r="J11" s="243">
        <v>0</v>
      </c>
      <c r="K11" s="243">
        <v>100</v>
      </c>
      <c r="L11" s="243">
        <v>10</v>
      </c>
      <c r="M11" s="243">
        <v>90</v>
      </c>
      <c r="N11" s="243">
        <v>75.643551477022768</v>
      </c>
      <c r="O11" s="243"/>
      <c r="P11" s="243">
        <v>77.900000000000006</v>
      </c>
      <c r="Q11" s="243">
        <v>22.1</v>
      </c>
      <c r="R11" s="261"/>
    </row>
    <row r="12" spans="1:18" s="244" customFormat="1">
      <c r="A12" s="210" t="s">
        <v>163</v>
      </c>
      <c r="B12" s="243">
        <v>3.4</v>
      </c>
      <c r="C12" s="243">
        <v>69.400000000000006</v>
      </c>
      <c r="D12" s="243">
        <v>27.2</v>
      </c>
      <c r="E12" s="243">
        <v>0</v>
      </c>
      <c r="F12" s="243"/>
      <c r="G12" s="243">
        <v>7.6</v>
      </c>
      <c r="H12" s="243">
        <v>92.4</v>
      </c>
      <c r="I12" s="243"/>
      <c r="J12" s="243">
        <v>19.8</v>
      </c>
      <c r="K12" s="243">
        <v>80.2</v>
      </c>
      <c r="L12" s="243">
        <v>73.400000000000006</v>
      </c>
      <c r="M12" s="243">
        <v>6.8</v>
      </c>
      <c r="N12" s="243">
        <v>91.086279000019587</v>
      </c>
      <c r="O12" s="243"/>
      <c r="P12" s="243">
        <v>92.4</v>
      </c>
      <c r="Q12" s="243">
        <v>7.6</v>
      </c>
      <c r="R12" s="261"/>
    </row>
    <row r="13" spans="1:18" s="244" customFormat="1">
      <c r="A13" s="246" t="s">
        <v>266</v>
      </c>
      <c r="B13" s="243">
        <v>4.4000000000000004</v>
      </c>
      <c r="C13" s="243">
        <v>84.5</v>
      </c>
      <c r="D13" s="243">
        <v>11.1</v>
      </c>
      <c r="E13" s="243">
        <v>0</v>
      </c>
      <c r="F13" s="243"/>
      <c r="G13" s="243">
        <v>5.9</v>
      </c>
      <c r="H13" s="243">
        <v>94.1</v>
      </c>
      <c r="I13" s="243"/>
      <c r="J13" s="243">
        <v>0</v>
      </c>
      <c r="K13" s="243">
        <v>100</v>
      </c>
      <c r="L13" s="243">
        <v>95</v>
      </c>
      <c r="M13" s="243">
        <v>5</v>
      </c>
      <c r="N13" s="243">
        <v>95</v>
      </c>
      <c r="O13" s="243"/>
      <c r="P13" s="243">
        <v>97.9</v>
      </c>
      <c r="Q13" s="243">
        <v>2.1</v>
      </c>
      <c r="R13" s="279"/>
    </row>
    <row r="14" spans="1:18" s="247" customFormat="1">
      <c r="A14" s="210" t="s">
        <v>267</v>
      </c>
      <c r="B14" s="243">
        <v>8</v>
      </c>
      <c r="C14" s="243">
        <v>78.2</v>
      </c>
      <c r="D14" s="243">
        <v>13.8</v>
      </c>
      <c r="E14" s="243">
        <v>0</v>
      </c>
      <c r="F14" s="243"/>
      <c r="G14" s="243">
        <v>13.2</v>
      </c>
      <c r="H14" s="243">
        <v>86.8</v>
      </c>
      <c r="I14" s="243"/>
      <c r="J14" s="243">
        <v>0</v>
      </c>
      <c r="K14" s="243">
        <v>100</v>
      </c>
      <c r="L14" s="243">
        <v>95</v>
      </c>
      <c r="M14" s="243">
        <v>5</v>
      </c>
      <c r="N14" s="243">
        <v>94.999999999999986</v>
      </c>
      <c r="O14" s="243"/>
      <c r="P14" s="243">
        <v>100</v>
      </c>
      <c r="Q14" s="243">
        <v>0</v>
      </c>
      <c r="R14" s="243"/>
    </row>
    <row r="15" spans="1:18" s="247" customFormat="1">
      <c r="A15" s="210" t="s">
        <v>268</v>
      </c>
      <c r="B15" s="243">
        <v>0</v>
      </c>
      <c r="C15" s="243">
        <v>92.4</v>
      </c>
      <c r="D15" s="243">
        <v>7.6</v>
      </c>
      <c r="E15" s="243">
        <v>0</v>
      </c>
      <c r="F15" s="243"/>
      <c r="G15" s="243">
        <v>0</v>
      </c>
      <c r="H15" s="243">
        <v>100</v>
      </c>
      <c r="I15" s="243"/>
      <c r="J15" s="243">
        <v>0</v>
      </c>
      <c r="K15" s="243">
        <v>100</v>
      </c>
      <c r="L15" s="243">
        <v>95</v>
      </c>
      <c r="M15" s="243">
        <v>5</v>
      </c>
      <c r="N15" s="243">
        <v>95</v>
      </c>
      <c r="O15" s="243"/>
      <c r="P15" s="243">
        <v>95.4</v>
      </c>
      <c r="Q15" s="243">
        <v>4.5999999999999996</v>
      </c>
      <c r="R15" s="243"/>
    </row>
    <row r="16" spans="1:18" s="244" customFormat="1">
      <c r="A16" s="246" t="s">
        <v>182</v>
      </c>
      <c r="B16" s="243">
        <v>7.1</v>
      </c>
      <c r="C16" s="243">
        <v>32.4</v>
      </c>
      <c r="D16" s="243">
        <v>59.1</v>
      </c>
      <c r="E16" s="243">
        <v>1.4</v>
      </c>
      <c r="F16" s="243"/>
      <c r="G16" s="243">
        <v>7.4</v>
      </c>
      <c r="H16" s="243">
        <v>92.6</v>
      </c>
      <c r="I16" s="243"/>
      <c r="J16" s="243">
        <v>0</v>
      </c>
      <c r="K16" s="243">
        <v>100</v>
      </c>
      <c r="L16" s="243">
        <v>91.7</v>
      </c>
      <c r="M16" s="243">
        <v>8.3000000000000007</v>
      </c>
      <c r="N16" s="243">
        <v>85</v>
      </c>
      <c r="O16" s="243"/>
      <c r="P16" s="243">
        <v>96.8</v>
      </c>
      <c r="Q16" s="243">
        <v>3.2</v>
      </c>
      <c r="R16" s="261"/>
    </row>
    <row r="17" spans="1:18" s="244" customFormat="1">
      <c r="A17" s="210" t="s">
        <v>165</v>
      </c>
      <c r="B17" s="243">
        <v>23.6</v>
      </c>
      <c r="C17" s="243">
        <v>34.1</v>
      </c>
      <c r="D17" s="243">
        <v>31.1</v>
      </c>
      <c r="E17" s="243">
        <v>11.2</v>
      </c>
      <c r="F17" s="243"/>
      <c r="G17" s="243">
        <v>23.6</v>
      </c>
      <c r="H17" s="243">
        <v>76.400000000000006</v>
      </c>
      <c r="I17" s="243"/>
      <c r="J17" s="243">
        <v>14.3</v>
      </c>
      <c r="K17" s="243">
        <v>85.7</v>
      </c>
      <c r="L17" s="243">
        <v>29.2</v>
      </c>
      <c r="M17" s="243">
        <v>56.5</v>
      </c>
      <c r="N17" s="243">
        <v>82.64223041621166</v>
      </c>
      <c r="O17" s="243"/>
      <c r="P17" s="243">
        <v>81.599999999999994</v>
      </c>
      <c r="Q17" s="243">
        <v>18.399999999999999</v>
      </c>
      <c r="R17" s="261"/>
    </row>
    <row r="18" spans="1:18" s="242" customFormat="1">
      <c r="A18" s="248" t="s">
        <v>10</v>
      </c>
      <c r="B18" s="249">
        <v>33.700000000000003</v>
      </c>
      <c r="C18" s="249">
        <v>44.3</v>
      </c>
      <c r="D18" s="249">
        <v>17.5</v>
      </c>
      <c r="E18" s="249">
        <v>4.5</v>
      </c>
      <c r="F18" s="249"/>
      <c r="G18" s="249">
        <v>46.5</v>
      </c>
      <c r="H18" s="249">
        <v>53.5</v>
      </c>
      <c r="I18" s="249"/>
      <c r="J18" s="249">
        <v>18.399999999999999</v>
      </c>
      <c r="K18" s="249">
        <v>81.599999999999994</v>
      </c>
      <c r="L18" s="249">
        <v>59</v>
      </c>
      <c r="M18" s="249">
        <v>22.6</v>
      </c>
      <c r="N18" s="249">
        <v>65.312880568897384</v>
      </c>
      <c r="O18" s="249"/>
      <c r="P18" s="249">
        <v>68.5</v>
      </c>
      <c r="Q18" s="249">
        <v>31.5</v>
      </c>
      <c r="R18" s="280"/>
    </row>
    <row r="19" spans="1:18" s="244" customFormat="1">
      <c r="A19" s="210" t="s">
        <v>166</v>
      </c>
      <c r="B19" s="243">
        <v>10.9</v>
      </c>
      <c r="C19" s="243">
        <v>61.2</v>
      </c>
      <c r="D19" s="243">
        <v>17.5</v>
      </c>
      <c r="E19" s="243">
        <v>10.4</v>
      </c>
      <c r="F19" s="243"/>
      <c r="G19" s="243">
        <v>34.700000000000003</v>
      </c>
      <c r="H19" s="243">
        <v>65.3</v>
      </c>
      <c r="I19" s="243"/>
      <c r="J19" s="243">
        <v>20.100000000000001</v>
      </c>
      <c r="K19" s="243">
        <v>79.900000000000006</v>
      </c>
      <c r="L19" s="243">
        <v>50.5</v>
      </c>
      <c r="M19" s="243">
        <v>29.4</v>
      </c>
      <c r="N19" s="243">
        <v>65.155175431089532</v>
      </c>
      <c r="O19" s="243"/>
      <c r="P19" s="243">
        <v>65.8</v>
      </c>
      <c r="Q19" s="243">
        <v>34.200000000000003</v>
      </c>
      <c r="R19" s="261"/>
    </row>
    <row r="20" spans="1:18" s="244" customFormat="1">
      <c r="A20" s="210" t="s">
        <v>168</v>
      </c>
      <c r="B20" s="243">
        <v>8.6999999999999993</v>
      </c>
      <c r="C20" s="243">
        <v>56.1</v>
      </c>
      <c r="D20" s="243">
        <v>35.200000000000003</v>
      </c>
      <c r="E20" s="243">
        <v>0</v>
      </c>
      <c r="F20" s="243"/>
      <c r="G20" s="243">
        <v>12.3</v>
      </c>
      <c r="H20" s="243">
        <v>87.7</v>
      </c>
      <c r="I20" s="243"/>
      <c r="J20" s="243">
        <v>17.5</v>
      </c>
      <c r="K20" s="243">
        <v>82.5</v>
      </c>
      <c r="L20" s="243">
        <v>64.7</v>
      </c>
      <c r="M20" s="243">
        <v>17.8</v>
      </c>
      <c r="N20" s="243">
        <v>74.715267006425876</v>
      </c>
      <c r="O20" s="243"/>
      <c r="P20" s="243">
        <v>72.400000000000006</v>
      </c>
      <c r="Q20" s="243">
        <v>27.6</v>
      </c>
      <c r="R20" s="261"/>
    </row>
    <row r="21" spans="1:18" s="244" customFormat="1">
      <c r="A21" s="210" t="s">
        <v>167</v>
      </c>
      <c r="B21" s="243">
        <v>9.5</v>
      </c>
      <c r="C21" s="243">
        <v>72.400000000000006</v>
      </c>
      <c r="D21" s="243">
        <v>18.100000000000001</v>
      </c>
      <c r="E21" s="243">
        <v>0</v>
      </c>
      <c r="F21" s="243"/>
      <c r="G21" s="243">
        <v>7.8</v>
      </c>
      <c r="H21" s="243">
        <v>92.2</v>
      </c>
      <c r="I21" s="243"/>
      <c r="J21" s="243">
        <v>21</v>
      </c>
      <c r="K21" s="243">
        <v>79</v>
      </c>
      <c r="L21" s="243">
        <v>62.4</v>
      </c>
      <c r="M21" s="243">
        <v>16.600000000000001</v>
      </c>
      <c r="N21" s="243">
        <v>53.573990875494886</v>
      </c>
      <c r="O21" s="243"/>
      <c r="P21" s="243">
        <v>68.5</v>
      </c>
      <c r="Q21" s="243">
        <v>31.5</v>
      </c>
      <c r="R21" s="261"/>
    </row>
    <row r="22" spans="1:18" s="244" customFormat="1">
      <c r="A22" s="210" t="s">
        <v>169</v>
      </c>
      <c r="B22" s="243">
        <v>72.599999999999994</v>
      </c>
      <c r="C22" s="243">
        <v>15.6</v>
      </c>
      <c r="D22" s="243">
        <v>9.6999999999999993</v>
      </c>
      <c r="E22" s="243">
        <v>2.1</v>
      </c>
      <c r="F22" s="243"/>
      <c r="G22" s="243">
        <v>77.8</v>
      </c>
      <c r="H22" s="243">
        <v>22.2</v>
      </c>
      <c r="I22" s="243"/>
      <c r="J22" s="243">
        <v>16.600000000000001</v>
      </c>
      <c r="K22" s="243">
        <v>83.4</v>
      </c>
      <c r="L22" s="243">
        <v>63.6</v>
      </c>
      <c r="M22" s="243">
        <v>19.8</v>
      </c>
      <c r="N22" s="243">
        <v>65.206106603184239</v>
      </c>
      <c r="O22" s="243"/>
      <c r="P22" s="243">
        <v>69.400000000000006</v>
      </c>
      <c r="Q22" s="243">
        <v>30.6</v>
      </c>
      <c r="R22" s="279"/>
    </row>
    <row r="23" spans="1:18" s="242" customFormat="1">
      <c r="A23" s="248" t="s">
        <v>82</v>
      </c>
      <c r="B23" s="249">
        <v>7.8</v>
      </c>
      <c r="C23" s="249">
        <v>72.099999999999994</v>
      </c>
      <c r="D23" s="249">
        <v>18.8</v>
      </c>
      <c r="E23" s="249">
        <v>1.3</v>
      </c>
      <c r="F23" s="249"/>
      <c r="G23" s="249">
        <v>9.3000000000000007</v>
      </c>
      <c r="H23" s="249">
        <v>90.7</v>
      </c>
      <c r="I23" s="249"/>
      <c r="J23" s="249">
        <v>21.8</v>
      </c>
      <c r="K23" s="249">
        <v>78.2</v>
      </c>
      <c r="L23" s="249">
        <v>24.900000000000002</v>
      </c>
      <c r="M23" s="249">
        <v>53.3</v>
      </c>
      <c r="N23" s="249">
        <v>59.234129155356172</v>
      </c>
      <c r="O23" s="249"/>
      <c r="P23" s="249">
        <v>25.9</v>
      </c>
      <c r="Q23" s="249">
        <v>74.099999999999994</v>
      </c>
      <c r="R23" s="281"/>
    </row>
    <row r="24" spans="1:18" s="244" customFormat="1">
      <c r="A24" s="210" t="s">
        <v>170</v>
      </c>
      <c r="B24" s="243">
        <v>1.7</v>
      </c>
      <c r="C24" s="243">
        <v>60.5</v>
      </c>
      <c r="D24" s="243">
        <v>37.799999999999997</v>
      </c>
      <c r="E24" s="243">
        <v>0</v>
      </c>
      <c r="F24" s="243"/>
      <c r="G24" s="243">
        <v>6.1</v>
      </c>
      <c r="H24" s="243">
        <v>93.9</v>
      </c>
      <c r="I24" s="243"/>
      <c r="J24" s="243">
        <v>20</v>
      </c>
      <c r="K24" s="243">
        <v>80</v>
      </c>
      <c r="L24" s="243">
        <v>56.2</v>
      </c>
      <c r="M24" s="243">
        <v>23.8</v>
      </c>
      <c r="N24" s="243">
        <v>76.648076648076639</v>
      </c>
      <c r="O24" s="243"/>
      <c r="P24" s="243">
        <v>34.700000000000003</v>
      </c>
      <c r="Q24" s="243">
        <v>65.3</v>
      </c>
      <c r="R24" s="261"/>
    </row>
    <row r="25" spans="1:18" s="244" customFormat="1">
      <c r="A25" s="210" t="s">
        <v>171</v>
      </c>
      <c r="B25" s="243">
        <v>13.2</v>
      </c>
      <c r="C25" s="243">
        <v>72.3</v>
      </c>
      <c r="D25" s="243">
        <v>14.5</v>
      </c>
      <c r="E25" s="243">
        <v>0</v>
      </c>
      <c r="F25" s="243"/>
      <c r="G25" s="243">
        <v>15.3</v>
      </c>
      <c r="H25" s="243">
        <v>84.7</v>
      </c>
      <c r="I25" s="243"/>
      <c r="J25" s="243">
        <v>13.1</v>
      </c>
      <c r="K25" s="243">
        <v>86.9</v>
      </c>
      <c r="L25" s="243">
        <v>75.2</v>
      </c>
      <c r="M25" s="243">
        <v>11.7</v>
      </c>
      <c r="N25" s="243">
        <v>78.866240422641809</v>
      </c>
      <c r="O25" s="243"/>
      <c r="P25" s="243">
        <v>87</v>
      </c>
      <c r="Q25" s="243">
        <v>13</v>
      </c>
      <c r="R25" s="261"/>
    </row>
    <row r="26" spans="1:18" s="244" customFormat="1">
      <c r="A26" s="210" t="s">
        <v>172</v>
      </c>
      <c r="B26" s="243">
        <v>9.1</v>
      </c>
      <c r="C26" s="243">
        <v>64.599999999999994</v>
      </c>
      <c r="D26" s="243">
        <v>26.3</v>
      </c>
      <c r="E26" s="243">
        <v>0</v>
      </c>
      <c r="F26" s="243"/>
      <c r="G26" s="243">
        <v>6.6</v>
      </c>
      <c r="H26" s="243">
        <v>93.4</v>
      </c>
      <c r="I26" s="243"/>
      <c r="J26" s="243">
        <v>29.1</v>
      </c>
      <c r="K26" s="243">
        <v>70.900000000000006</v>
      </c>
      <c r="L26" s="243">
        <v>21.1</v>
      </c>
      <c r="M26" s="243">
        <v>49.8</v>
      </c>
      <c r="N26" s="243">
        <v>60.000000000000007</v>
      </c>
      <c r="O26" s="243"/>
      <c r="P26" s="243">
        <v>50</v>
      </c>
      <c r="Q26" s="243">
        <v>50</v>
      </c>
      <c r="R26" s="261"/>
    </row>
    <row r="27" spans="1:18" s="244" customFormat="1">
      <c r="A27" s="210" t="s">
        <v>173</v>
      </c>
      <c r="B27" s="243">
        <v>9.3000000000000007</v>
      </c>
      <c r="C27" s="243">
        <v>70.2</v>
      </c>
      <c r="D27" s="243">
        <v>16.7</v>
      </c>
      <c r="E27" s="243">
        <v>3.8</v>
      </c>
      <c r="F27" s="243"/>
      <c r="G27" s="243">
        <v>14.5</v>
      </c>
      <c r="H27" s="243">
        <v>85.5</v>
      </c>
      <c r="I27" s="243"/>
      <c r="J27" s="243">
        <v>8.8000000000000007</v>
      </c>
      <c r="K27" s="243">
        <v>91.2</v>
      </c>
      <c r="L27" s="243">
        <v>19.100000000000001</v>
      </c>
      <c r="M27" s="243">
        <v>72.099999999999994</v>
      </c>
      <c r="N27" s="243">
        <v>60.780951492990425</v>
      </c>
      <c r="O27" s="243"/>
      <c r="P27" s="243">
        <v>10.9</v>
      </c>
      <c r="Q27" s="243">
        <v>89.1</v>
      </c>
      <c r="R27" s="261"/>
    </row>
    <row r="28" spans="1:18" s="244" customFormat="1">
      <c r="A28" s="210" t="s">
        <v>174</v>
      </c>
      <c r="B28" s="243">
        <v>18.8</v>
      </c>
      <c r="C28" s="243">
        <v>81.2</v>
      </c>
      <c r="D28" s="243">
        <v>0</v>
      </c>
      <c r="E28" s="243">
        <v>0</v>
      </c>
      <c r="F28" s="243"/>
      <c r="G28" s="243">
        <v>19.399999999999999</v>
      </c>
      <c r="H28" s="243">
        <v>80.599999999999994</v>
      </c>
      <c r="I28" s="243"/>
      <c r="J28" s="243">
        <v>15</v>
      </c>
      <c r="K28" s="243">
        <v>85</v>
      </c>
      <c r="L28" s="243">
        <v>10</v>
      </c>
      <c r="M28" s="243">
        <v>75</v>
      </c>
      <c r="N28" s="243">
        <v>40</v>
      </c>
      <c r="O28" s="243"/>
      <c r="P28" s="243">
        <v>16.899999999999999</v>
      </c>
      <c r="Q28" s="243">
        <v>83.1</v>
      </c>
      <c r="R28" s="261"/>
    </row>
    <row r="29" spans="1:18" s="244" customFormat="1">
      <c r="A29" s="210" t="s">
        <v>175</v>
      </c>
      <c r="B29" s="243">
        <v>3.8000000000000003</v>
      </c>
      <c r="C29" s="243">
        <v>95.3</v>
      </c>
      <c r="D29" s="243">
        <v>0.9</v>
      </c>
      <c r="E29" s="243">
        <v>0</v>
      </c>
      <c r="F29" s="243"/>
      <c r="G29" s="243">
        <v>0</v>
      </c>
      <c r="H29" s="243">
        <v>100</v>
      </c>
      <c r="I29" s="243"/>
      <c r="J29" s="243">
        <v>40.9</v>
      </c>
      <c r="K29" s="243">
        <v>59.1</v>
      </c>
      <c r="L29" s="243">
        <v>14.1</v>
      </c>
      <c r="M29" s="243">
        <v>45</v>
      </c>
      <c r="N29" s="243">
        <v>50</v>
      </c>
      <c r="O29" s="243"/>
      <c r="P29" s="243">
        <v>3.2</v>
      </c>
      <c r="Q29" s="243">
        <v>96.8</v>
      </c>
      <c r="R29" s="261"/>
    </row>
    <row r="30" spans="1:18" s="242" customFormat="1">
      <c r="A30" s="248" t="s">
        <v>269</v>
      </c>
      <c r="B30" s="250">
        <v>2</v>
      </c>
      <c r="C30" s="250">
        <v>82.2</v>
      </c>
      <c r="D30" s="250">
        <v>15.8</v>
      </c>
      <c r="E30" s="250">
        <v>0</v>
      </c>
      <c r="F30" s="250"/>
      <c r="G30" s="250">
        <v>7.9</v>
      </c>
      <c r="H30" s="250">
        <v>92.1</v>
      </c>
      <c r="I30" s="250"/>
      <c r="J30" s="250">
        <v>27.8</v>
      </c>
      <c r="K30" s="250">
        <v>72.2</v>
      </c>
      <c r="L30" s="250">
        <v>14.4</v>
      </c>
      <c r="M30" s="250">
        <v>57.8</v>
      </c>
      <c r="N30" s="250">
        <v>73.688437021057737</v>
      </c>
      <c r="O30" s="250"/>
      <c r="P30" s="250">
        <v>45.3</v>
      </c>
      <c r="Q30" s="250">
        <v>54.7</v>
      </c>
      <c r="R30" s="280"/>
    </row>
    <row r="31" spans="1:18" s="244" customFormat="1">
      <c r="A31" s="210" t="s">
        <v>176</v>
      </c>
      <c r="B31" s="243">
        <v>1.3</v>
      </c>
      <c r="C31" s="243">
        <v>82.6</v>
      </c>
      <c r="D31" s="243">
        <v>16.100000000000001</v>
      </c>
      <c r="E31" s="243">
        <v>0</v>
      </c>
      <c r="F31" s="243"/>
      <c r="G31" s="243">
        <v>7</v>
      </c>
      <c r="H31" s="243">
        <v>93</v>
      </c>
      <c r="I31" s="243"/>
      <c r="J31" s="243">
        <v>28.1</v>
      </c>
      <c r="K31" s="243">
        <v>71.900000000000006</v>
      </c>
      <c r="L31" s="243">
        <v>13</v>
      </c>
      <c r="M31" s="243">
        <v>58.9</v>
      </c>
      <c r="N31" s="243">
        <v>73.654643028129087</v>
      </c>
      <c r="O31" s="243"/>
      <c r="P31" s="243">
        <v>44.4</v>
      </c>
      <c r="Q31" s="243">
        <v>55.6</v>
      </c>
      <c r="R31" s="279"/>
    </row>
    <row r="32" spans="1:18" s="244" customFormat="1">
      <c r="A32" s="210" t="s">
        <v>177</v>
      </c>
      <c r="B32" s="243">
        <v>33.1</v>
      </c>
      <c r="C32" s="243">
        <v>64.8</v>
      </c>
      <c r="D32" s="243">
        <v>2.1</v>
      </c>
      <c r="E32" s="243">
        <v>0</v>
      </c>
      <c r="F32" s="243"/>
      <c r="G32" s="243">
        <v>33.1</v>
      </c>
      <c r="H32" s="243">
        <v>66.900000000000006</v>
      </c>
      <c r="I32" s="243"/>
      <c r="J32" s="243">
        <v>11.8</v>
      </c>
      <c r="K32" s="243">
        <v>88.2</v>
      </c>
      <c r="L32" s="243">
        <v>79.400000000000006</v>
      </c>
      <c r="M32" s="243">
        <v>8.8000000000000007</v>
      </c>
      <c r="N32" s="243">
        <v>80.071997438181981</v>
      </c>
      <c r="O32" s="243"/>
      <c r="P32" s="243">
        <v>88.2</v>
      </c>
      <c r="Q32" s="243">
        <v>11.8</v>
      </c>
      <c r="R32" s="261"/>
    </row>
    <row r="33" spans="1:18" s="244" customFormat="1">
      <c r="A33" s="251"/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3"/>
      <c r="R33" s="261"/>
    </row>
    <row r="34" spans="1:18" s="242" customFormat="1">
      <c r="A34" s="252" t="s">
        <v>1</v>
      </c>
      <c r="B34" s="241">
        <v>13.4</v>
      </c>
      <c r="C34" s="241">
        <v>60.699999999999996</v>
      </c>
      <c r="D34" s="241">
        <v>23.7</v>
      </c>
      <c r="E34" s="241">
        <v>2.2000000000000002</v>
      </c>
      <c r="F34" s="241"/>
      <c r="G34" s="241">
        <v>19.7</v>
      </c>
      <c r="H34" s="241">
        <v>80.3</v>
      </c>
      <c r="I34" s="241"/>
      <c r="J34" s="241">
        <v>17.5</v>
      </c>
      <c r="K34" s="241">
        <v>82.5</v>
      </c>
      <c r="L34" s="241">
        <v>45</v>
      </c>
      <c r="M34" s="241">
        <v>37.5</v>
      </c>
      <c r="N34" s="241">
        <v>69.102587134644935</v>
      </c>
      <c r="O34" s="241"/>
      <c r="P34" s="241">
        <v>60.8</v>
      </c>
      <c r="Q34" s="241">
        <v>39.200000000000003</v>
      </c>
      <c r="R34" s="282"/>
    </row>
    <row r="35" spans="1:18" s="244" customFormat="1">
      <c r="A35" s="253"/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55"/>
      <c r="M35" s="255"/>
      <c r="N35" s="255"/>
      <c r="O35" s="255"/>
      <c r="P35" s="256"/>
      <c r="Q35" s="255"/>
      <c r="R35" s="258"/>
    </row>
    <row r="36" spans="1:18" s="244" customFormat="1">
      <c r="L36" s="258"/>
      <c r="M36" s="258"/>
      <c r="N36" s="258"/>
      <c r="O36" s="258"/>
      <c r="P36" s="259"/>
      <c r="Q36" s="258"/>
      <c r="R36" s="258"/>
    </row>
    <row r="37" spans="1:18" s="244" customFormat="1" ht="12.75">
      <c r="A37" s="283" t="s">
        <v>279</v>
      </c>
      <c r="B37" s="262"/>
      <c r="C37" s="262"/>
      <c r="D37" s="284"/>
      <c r="E37" s="262"/>
      <c r="F37" s="262"/>
      <c r="G37" s="262"/>
      <c r="H37" s="262"/>
      <c r="I37" s="262"/>
      <c r="J37" s="262"/>
      <c r="K37" s="262"/>
      <c r="L37" s="263"/>
      <c r="M37" s="263"/>
      <c r="N37" s="263"/>
      <c r="O37" s="263"/>
      <c r="P37" s="262"/>
      <c r="Q37" s="263"/>
      <c r="R37" s="285"/>
    </row>
    <row r="38" spans="1:18" ht="12.75">
      <c r="A38" s="283" t="s">
        <v>280</v>
      </c>
    </row>
    <row r="39" spans="1:18" ht="12.75">
      <c r="A39" s="283" t="s">
        <v>281</v>
      </c>
    </row>
    <row r="40" spans="1:18" ht="12.75">
      <c r="A40" s="283" t="s">
        <v>282</v>
      </c>
    </row>
    <row r="41" spans="1:18">
      <c r="A41" s="265" t="s">
        <v>283</v>
      </c>
    </row>
  </sheetData>
  <mergeCells count="3">
    <mergeCell ref="J3:N3"/>
    <mergeCell ref="P3:Q3"/>
    <mergeCell ref="L4:M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zoomScale="75" zoomScaleNormal="75" workbookViewId="0">
      <selection activeCell="B43" sqref="B43"/>
    </sheetView>
  </sheetViews>
  <sheetFormatPr defaultColWidth="15.33203125" defaultRowHeight="11.25"/>
  <cols>
    <col min="1" max="1" width="15.33203125" style="214" customWidth="1"/>
    <col min="2" max="2" width="8.83203125" style="264" bestFit="1" customWidth="1"/>
    <col min="3" max="3" width="8.6640625" style="264" bestFit="1" customWidth="1"/>
    <col min="4" max="4" width="8.5" style="264" bestFit="1" customWidth="1"/>
    <col min="5" max="5" width="8" style="214" bestFit="1" customWidth="1"/>
    <col min="6" max="6" width="1.5" style="214" customWidth="1"/>
    <col min="7" max="7" width="8.33203125" style="214" bestFit="1" customWidth="1"/>
    <col min="8" max="8" width="9.33203125" style="214" bestFit="1" customWidth="1"/>
    <col min="9" max="9" width="1.5" style="214" customWidth="1"/>
    <col min="10" max="10" width="8" style="214" customWidth="1"/>
    <col min="11" max="11" width="9.33203125" style="214" bestFit="1" customWidth="1"/>
    <col min="12" max="13" width="8" style="214" customWidth="1"/>
    <col min="14" max="14" width="13.1640625" style="214" customWidth="1"/>
    <col min="15" max="15" width="1.5" style="214" customWidth="1"/>
    <col min="16" max="16" width="9.33203125" style="214" bestFit="1" customWidth="1"/>
    <col min="17" max="17" width="8.1640625" style="214" customWidth="1"/>
    <col min="18" max="18" width="2.83203125" style="214" bestFit="1" customWidth="1"/>
    <col min="19" max="19" width="5.83203125" style="214" bestFit="1" customWidth="1"/>
    <col min="20" max="256" width="15.33203125" style="214"/>
    <col min="257" max="257" width="15.33203125" style="214" customWidth="1"/>
    <col min="258" max="258" width="8.83203125" style="214" bestFit="1" customWidth="1"/>
    <col min="259" max="259" width="8.6640625" style="214" bestFit="1" customWidth="1"/>
    <col min="260" max="260" width="8.5" style="214" bestFit="1" customWidth="1"/>
    <col min="261" max="261" width="8" style="214" bestFit="1" customWidth="1"/>
    <col min="262" max="262" width="1.5" style="214" customWidth="1"/>
    <col min="263" max="263" width="8.33203125" style="214" bestFit="1" customWidth="1"/>
    <col min="264" max="264" width="9.33203125" style="214" bestFit="1" customWidth="1"/>
    <col min="265" max="265" width="1.5" style="214" customWidth="1"/>
    <col min="266" max="266" width="8" style="214" customWidth="1"/>
    <col min="267" max="267" width="9.33203125" style="214" bestFit="1" customWidth="1"/>
    <col min="268" max="269" width="8" style="214" customWidth="1"/>
    <col min="270" max="270" width="13.1640625" style="214" customWidth="1"/>
    <col min="271" max="271" width="12" style="214" bestFit="1" customWidth="1"/>
    <col min="272" max="272" width="9.33203125" style="214" bestFit="1" customWidth="1"/>
    <col min="273" max="273" width="8.1640625" style="214" customWidth="1"/>
    <col min="274" max="274" width="2.83203125" style="214" bestFit="1" customWidth="1"/>
    <col min="275" max="275" width="5.83203125" style="214" bestFit="1" customWidth="1"/>
    <col min="276" max="512" width="15.33203125" style="214"/>
    <col min="513" max="513" width="15.33203125" style="214" customWidth="1"/>
    <col min="514" max="514" width="8.83203125" style="214" bestFit="1" customWidth="1"/>
    <col min="515" max="515" width="8.6640625" style="214" bestFit="1" customWidth="1"/>
    <col min="516" max="516" width="8.5" style="214" bestFit="1" customWidth="1"/>
    <col min="517" max="517" width="8" style="214" bestFit="1" customWidth="1"/>
    <col min="518" max="518" width="1.5" style="214" customWidth="1"/>
    <col min="519" max="519" width="8.33203125" style="214" bestFit="1" customWidth="1"/>
    <col min="520" max="520" width="9.33203125" style="214" bestFit="1" customWidth="1"/>
    <col min="521" max="521" width="1.5" style="214" customWidth="1"/>
    <col min="522" max="522" width="8" style="214" customWidth="1"/>
    <col min="523" max="523" width="9.33203125" style="214" bestFit="1" customWidth="1"/>
    <col min="524" max="525" width="8" style="214" customWidth="1"/>
    <col min="526" max="526" width="13.1640625" style="214" customWidth="1"/>
    <col min="527" max="527" width="12" style="214" bestFit="1" customWidth="1"/>
    <col min="528" max="528" width="9.33203125" style="214" bestFit="1" customWidth="1"/>
    <col min="529" max="529" width="8.1640625" style="214" customWidth="1"/>
    <col min="530" max="530" width="2.83203125" style="214" bestFit="1" customWidth="1"/>
    <col min="531" max="531" width="5.83203125" style="214" bestFit="1" customWidth="1"/>
    <col min="532" max="768" width="15.33203125" style="214"/>
    <col min="769" max="769" width="15.33203125" style="214" customWidth="1"/>
    <col min="770" max="770" width="8.83203125" style="214" bestFit="1" customWidth="1"/>
    <col min="771" max="771" width="8.6640625" style="214" bestFit="1" customWidth="1"/>
    <col min="772" max="772" width="8.5" style="214" bestFit="1" customWidth="1"/>
    <col min="773" max="773" width="8" style="214" bestFit="1" customWidth="1"/>
    <col min="774" max="774" width="1.5" style="214" customWidth="1"/>
    <col min="775" max="775" width="8.33203125" style="214" bestFit="1" customWidth="1"/>
    <col min="776" max="776" width="9.33203125" style="214" bestFit="1" customWidth="1"/>
    <col min="777" max="777" width="1.5" style="214" customWidth="1"/>
    <col min="778" max="778" width="8" style="214" customWidth="1"/>
    <col min="779" max="779" width="9.33203125" style="214" bestFit="1" customWidth="1"/>
    <col min="780" max="781" width="8" style="214" customWidth="1"/>
    <col min="782" max="782" width="13.1640625" style="214" customWidth="1"/>
    <col min="783" max="783" width="12" style="214" bestFit="1" customWidth="1"/>
    <col min="784" max="784" width="9.33203125" style="214" bestFit="1" customWidth="1"/>
    <col min="785" max="785" width="8.1640625" style="214" customWidth="1"/>
    <col min="786" max="786" width="2.83203125" style="214" bestFit="1" customWidth="1"/>
    <col min="787" max="787" width="5.83203125" style="214" bestFit="1" customWidth="1"/>
    <col min="788" max="1024" width="15.33203125" style="214"/>
    <col min="1025" max="1025" width="15.33203125" style="214" customWidth="1"/>
    <col min="1026" max="1026" width="8.83203125" style="214" bestFit="1" customWidth="1"/>
    <col min="1027" max="1027" width="8.6640625" style="214" bestFit="1" customWidth="1"/>
    <col min="1028" max="1028" width="8.5" style="214" bestFit="1" customWidth="1"/>
    <col min="1029" max="1029" width="8" style="214" bestFit="1" customWidth="1"/>
    <col min="1030" max="1030" width="1.5" style="214" customWidth="1"/>
    <col min="1031" max="1031" width="8.33203125" style="214" bestFit="1" customWidth="1"/>
    <col min="1032" max="1032" width="9.33203125" style="214" bestFit="1" customWidth="1"/>
    <col min="1033" max="1033" width="1.5" style="214" customWidth="1"/>
    <col min="1034" max="1034" width="8" style="214" customWidth="1"/>
    <col min="1035" max="1035" width="9.33203125" style="214" bestFit="1" customWidth="1"/>
    <col min="1036" max="1037" width="8" style="214" customWidth="1"/>
    <col min="1038" max="1038" width="13.1640625" style="214" customWidth="1"/>
    <col min="1039" max="1039" width="12" style="214" bestFit="1" customWidth="1"/>
    <col min="1040" max="1040" width="9.33203125" style="214" bestFit="1" customWidth="1"/>
    <col min="1041" max="1041" width="8.1640625" style="214" customWidth="1"/>
    <col min="1042" max="1042" width="2.83203125" style="214" bestFit="1" customWidth="1"/>
    <col min="1043" max="1043" width="5.83203125" style="214" bestFit="1" customWidth="1"/>
    <col min="1044" max="1280" width="15.33203125" style="214"/>
    <col min="1281" max="1281" width="15.33203125" style="214" customWidth="1"/>
    <col min="1282" max="1282" width="8.83203125" style="214" bestFit="1" customWidth="1"/>
    <col min="1283" max="1283" width="8.6640625" style="214" bestFit="1" customWidth="1"/>
    <col min="1284" max="1284" width="8.5" style="214" bestFit="1" customWidth="1"/>
    <col min="1285" max="1285" width="8" style="214" bestFit="1" customWidth="1"/>
    <col min="1286" max="1286" width="1.5" style="214" customWidth="1"/>
    <col min="1287" max="1287" width="8.33203125" style="214" bestFit="1" customWidth="1"/>
    <col min="1288" max="1288" width="9.33203125" style="214" bestFit="1" customWidth="1"/>
    <col min="1289" max="1289" width="1.5" style="214" customWidth="1"/>
    <col min="1290" max="1290" width="8" style="214" customWidth="1"/>
    <col min="1291" max="1291" width="9.33203125" style="214" bestFit="1" customWidth="1"/>
    <col min="1292" max="1293" width="8" style="214" customWidth="1"/>
    <col min="1294" max="1294" width="13.1640625" style="214" customWidth="1"/>
    <col min="1295" max="1295" width="12" style="214" bestFit="1" customWidth="1"/>
    <col min="1296" max="1296" width="9.33203125" style="214" bestFit="1" customWidth="1"/>
    <col min="1297" max="1297" width="8.1640625" style="214" customWidth="1"/>
    <col min="1298" max="1298" width="2.83203125" style="214" bestFit="1" customWidth="1"/>
    <col min="1299" max="1299" width="5.83203125" style="214" bestFit="1" customWidth="1"/>
    <col min="1300" max="1536" width="15.33203125" style="214"/>
    <col min="1537" max="1537" width="15.33203125" style="214" customWidth="1"/>
    <col min="1538" max="1538" width="8.83203125" style="214" bestFit="1" customWidth="1"/>
    <col min="1539" max="1539" width="8.6640625" style="214" bestFit="1" customWidth="1"/>
    <col min="1540" max="1540" width="8.5" style="214" bestFit="1" customWidth="1"/>
    <col min="1541" max="1541" width="8" style="214" bestFit="1" customWidth="1"/>
    <col min="1542" max="1542" width="1.5" style="214" customWidth="1"/>
    <col min="1543" max="1543" width="8.33203125" style="214" bestFit="1" customWidth="1"/>
    <col min="1544" max="1544" width="9.33203125" style="214" bestFit="1" customWidth="1"/>
    <col min="1545" max="1545" width="1.5" style="214" customWidth="1"/>
    <col min="1546" max="1546" width="8" style="214" customWidth="1"/>
    <col min="1547" max="1547" width="9.33203125" style="214" bestFit="1" customWidth="1"/>
    <col min="1548" max="1549" width="8" style="214" customWidth="1"/>
    <col min="1550" max="1550" width="13.1640625" style="214" customWidth="1"/>
    <col min="1551" max="1551" width="12" style="214" bestFit="1" customWidth="1"/>
    <col min="1552" max="1552" width="9.33203125" style="214" bestFit="1" customWidth="1"/>
    <col min="1553" max="1553" width="8.1640625" style="214" customWidth="1"/>
    <col min="1554" max="1554" width="2.83203125" style="214" bestFit="1" customWidth="1"/>
    <col min="1555" max="1555" width="5.83203125" style="214" bestFit="1" customWidth="1"/>
    <col min="1556" max="1792" width="15.33203125" style="214"/>
    <col min="1793" max="1793" width="15.33203125" style="214" customWidth="1"/>
    <col min="1794" max="1794" width="8.83203125" style="214" bestFit="1" customWidth="1"/>
    <col min="1795" max="1795" width="8.6640625" style="214" bestFit="1" customWidth="1"/>
    <col min="1796" max="1796" width="8.5" style="214" bestFit="1" customWidth="1"/>
    <col min="1797" max="1797" width="8" style="214" bestFit="1" customWidth="1"/>
    <col min="1798" max="1798" width="1.5" style="214" customWidth="1"/>
    <col min="1799" max="1799" width="8.33203125" style="214" bestFit="1" customWidth="1"/>
    <col min="1800" max="1800" width="9.33203125" style="214" bestFit="1" customWidth="1"/>
    <col min="1801" max="1801" width="1.5" style="214" customWidth="1"/>
    <col min="1802" max="1802" width="8" style="214" customWidth="1"/>
    <col min="1803" max="1803" width="9.33203125" style="214" bestFit="1" customWidth="1"/>
    <col min="1804" max="1805" width="8" style="214" customWidth="1"/>
    <col min="1806" max="1806" width="13.1640625" style="214" customWidth="1"/>
    <col min="1807" max="1807" width="12" style="214" bestFit="1" customWidth="1"/>
    <col min="1808" max="1808" width="9.33203125" style="214" bestFit="1" customWidth="1"/>
    <col min="1809" max="1809" width="8.1640625" style="214" customWidth="1"/>
    <col min="1810" max="1810" width="2.83203125" style="214" bestFit="1" customWidth="1"/>
    <col min="1811" max="1811" width="5.83203125" style="214" bestFit="1" customWidth="1"/>
    <col min="1812" max="2048" width="15.33203125" style="214"/>
    <col min="2049" max="2049" width="15.33203125" style="214" customWidth="1"/>
    <col min="2050" max="2050" width="8.83203125" style="214" bestFit="1" customWidth="1"/>
    <col min="2051" max="2051" width="8.6640625" style="214" bestFit="1" customWidth="1"/>
    <col min="2052" max="2052" width="8.5" style="214" bestFit="1" customWidth="1"/>
    <col min="2053" max="2053" width="8" style="214" bestFit="1" customWidth="1"/>
    <col min="2054" max="2054" width="1.5" style="214" customWidth="1"/>
    <col min="2055" max="2055" width="8.33203125" style="214" bestFit="1" customWidth="1"/>
    <col min="2056" max="2056" width="9.33203125" style="214" bestFit="1" customWidth="1"/>
    <col min="2057" max="2057" width="1.5" style="214" customWidth="1"/>
    <col min="2058" max="2058" width="8" style="214" customWidth="1"/>
    <col min="2059" max="2059" width="9.33203125" style="214" bestFit="1" customWidth="1"/>
    <col min="2060" max="2061" width="8" style="214" customWidth="1"/>
    <col min="2062" max="2062" width="13.1640625" style="214" customWidth="1"/>
    <col min="2063" max="2063" width="12" style="214" bestFit="1" customWidth="1"/>
    <col min="2064" max="2064" width="9.33203125" style="214" bestFit="1" customWidth="1"/>
    <col min="2065" max="2065" width="8.1640625" style="214" customWidth="1"/>
    <col min="2066" max="2066" width="2.83203125" style="214" bestFit="1" customWidth="1"/>
    <col min="2067" max="2067" width="5.83203125" style="214" bestFit="1" customWidth="1"/>
    <col min="2068" max="2304" width="15.33203125" style="214"/>
    <col min="2305" max="2305" width="15.33203125" style="214" customWidth="1"/>
    <col min="2306" max="2306" width="8.83203125" style="214" bestFit="1" customWidth="1"/>
    <col min="2307" max="2307" width="8.6640625" style="214" bestFit="1" customWidth="1"/>
    <col min="2308" max="2308" width="8.5" style="214" bestFit="1" customWidth="1"/>
    <col min="2309" max="2309" width="8" style="214" bestFit="1" customWidth="1"/>
    <col min="2310" max="2310" width="1.5" style="214" customWidth="1"/>
    <col min="2311" max="2311" width="8.33203125" style="214" bestFit="1" customWidth="1"/>
    <col min="2312" max="2312" width="9.33203125" style="214" bestFit="1" customWidth="1"/>
    <col min="2313" max="2313" width="1.5" style="214" customWidth="1"/>
    <col min="2314" max="2314" width="8" style="214" customWidth="1"/>
    <col min="2315" max="2315" width="9.33203125" style="214" bestFit="1" customWidth="1"/>
    <col min="2316" max="2317" width="8" style="214" customWidth="1"/>
    <col min="2318" max="2318" width="13.1640625" style="214" customWidth="1"/>
    <col min="2319" max="2319" width="12" style="214" bestFit="1" customWidth="1"/>
    <col min="2320" max="2320" width="9.33203125" style="214" bestFit="1" customWidth="1"/>
    <col min="2321" max="2321" width="8.1640625" style="214" customWidth="1"/>
    <col min="2322" max="2322" width="2.83203125" style="214" bestFit="1" customWidth="1"/>
    <col min="2323" max="2323" width="5.83203125" style="214" bestFit="1" customWidth="1"/>
    <col min="2324" max="2560" width="15.33203125" style="214"/>
    <col min="2561" max="2561" width="15.33203125" style="214" customWidth="1"/>
    <col min="2562" max="2562" width="8.83203125" style="214" bestFit="1" customWidth="1"/>
    <col min="2563" max="2563" width="8.6640625" style="214" bestFit="1" customWidth="1"/>
    <col min="2564" max="2564" width="8.5" style="214" bestFit="1" customWidth="1"/>
    <col min="2565" max="2565" width="8" style="214" bestFit="1" customWidth="1"/>
    <col min="2566" max="2566" width="1.5" style="214" customWidth="1"/>
    <col min="2567" max="2567" width="8.33203125" style="214" bestFit="1" customWidth="1"/>
    <col min="2568" max="2568" width="9.33203125" style="214" bestFit="1" customWidth="1"/>
    <col min="2569" max="2569" width="1.5" style="214" customWidth="1"/>
    <col min="2570" max="2570" width="8" style="214" customWidth="1"/>
    <col min="2571" max="2571" width="9.33203125" style="214" bestFit="1" customWidth="1"/>
    <col min="2572" max="2573" width="8" style="214" customWidth="1"/>
    <col min="2574" max="2574" width="13.1640625" style="214" customWidth="1"/>
    <col min="2575" max="2575" width="12" style="214" bestFit="1" customWidth="1"/>
    <col min="2576" max="2576" width="9.33203125" style="214" bestFit="1" customWidth="1"/>
    <col min="2577" max="2577" width="8.1640625" style="214" customWidth="1"/>
    <col min="2578" max="2578" width="2.83203125" style="214" bestFit="1" customWidth="1"/>
    <col min="2579" max="2579" width="5.83203125" style="214" bestFit="1" customWidth="1"/>
    <col min="2580" max="2816" width="15.33203125" style="214"/>
    <col min="2817" max="2817" width="15.33203125" style="214" customWidth="1"/>
    <col min="2818" max="2818" width="8.83203125" style="214" bestFit="1" customWidth="1"/>
    <col min="2819" max="2819" width="8.6640625" style="214" bestFit="1" customWidth="1"/>
    <col min="2820" max="2820" width="8.5" style="214" bestFit="1" customWidth="1"/>
    <col min="2821" max="2821" width="8" style="214" bestFit="1" customWidth="1"/>
    <col min="2822" max="2822" width="1.5" style="214" customWidth="1"/>
    <col min="2823" max="2823" width="8.33203125" style="214" bestFit="1" customWidth="1"/>
    <col min="2824" max="2824" width="9.33203125" style="214" bestFit="1" customWidth="1"/>
    <col min="2825" max="2825" width="1.5" style="214" customWidth="1"/>
    <col min="2826" max="2826" width="8" style="214" customWidth="1"/>
    <col min="2827" max="2827" width="9.33203125" style="214" bestFit="1" customWidth="1"/>
    <col min="2828" max="2829" width="8" style="214" customWidth="1"/>
    <col min="2830" max="2830" width="13.1640625" style="214" customWidth="1"/>
    <col min="2831" max="2831" width="12" style="214" bestFit="1" customWidth="1"/>
    <col min="2832" max="2832" width="9.33203125" style="214" bestFit="1" customWidth="1"/>
    <col min="2833" max="2833" width="8.1640625" style="214" customWidth="1"/>
    <col min="2834" max="2834" width="2.83203125" style="214" bestFit="1" customWidth="1"/>
    <col min="2835" max="2835" width="5.83203125" style="214" bestFit="1" customWidth="1"/>
    <col min="2836" max="3072" width="15.33203125" style="214"/>
    <col min="3073" max="3073" width="15.33203125" style="214" customWidth="1"/>
    <col min="3074" max="3074" width="8.83203125" style="214" bestFit="1" customWidth="1"/>
    <col min="3075" max="3075" width="8.6640625" style="214" bestFit="1" customWidth="1"/>
    <col min="3076" max="3076" width="8.5" style="214" bestFit="1" customWidth="1"/>
    <col min="3077" max="3077" width="8" style="214" bestFit="1" customWidth="1"/>
    <col min="3078" max="3078" width="1.5" style="214" customWidth="1"/>
    <col min="3079" max="3079" width="8.33203125" style="214" bestFit="1" customWidth="1"/>
    <col min="3080" max="3080" width="9.33203125" style="214" bestFit="1" customWidth="1"/>
    <col min="3081" max="3081" width="1.5" style="214" customWidth="1"/>
    <col min="3082" max="3082" width="8" style="214" customWidth="1"/>
    <col min="3083" max="3083" width="9.33203125" style="214" bestFit="1" customWidth="1"/>
    <col min="3084" max="3085" width="8" style="214" customWidth="1"/>
    <col min="3086" max="3086" width="13.1640625" style="214" customWidth="1"/>
    <col min="3087" max="3087" width="12" style="214" bestFit="1" customWidth="1"/>
    <col min="3088" max="3088" width="9.33203125" style="214" bestFit="1" customWidth="1"/>
    <col min="3089" max="3089" width="8.1640625" style="214" customWidth="1"/>
    <col min="3090" max="3090" width="2.83203125" style="214" bestFit="1" customWidth="1"/>
    <col min="3091" max="3091" width="5.83203125" style="214" bestFit="1" customWidth="1"/>
    <col min="3092" max="3328" width="15.33203125" style="214"/>
    <col min="3329" max="3329" width="15.33203125" style="214" customWidth="1"/>
    <col min="3330" max="3330" width="8.83203125" style="214" bestFit="1" customWidth="1"/>
    <col min="3331" max="3331" width="8.6640625" style="214" bestFit="1" customWidth="1"/>
    <col min="3332" max="3332" width="8.5" style="214" bestFit="1" customWidth="1"/>
    <col min="3333" max="3333" width="8" style="214" bestFit="1" customWidth="1"/>
    <col min="3334" max="3334" width="1.5" style="214" customWidth="1"/>
    <col min="3335" max="3335" width="8.33203125" style="214" bestFit="1" customWidth="1"/>
    <col min="3336" max="3336" width="9.33203125" style="214" bestFit="1" customWidth="1"/>
    <col min="3337" max="3337" width="1.5" style="214" customWidth="1"/>
    <col min="3338" max="3338" width="8" style="214" customWidth="1"/>
    <col min="3339" max="3339" width="9.33203125" style="214" bestFit="1" customWidth="1"/>
    <col min="3340" max="3341" width="8" style="214" customWidth="1"/>
    <col min="3342" max="3342" width="13.1640625" style="214" customWidth="1"/>
    <col min="3343" max="3343" width="12" style="214" bestFit="1" customWidth="1"/>
    <col min="3344" max="3344" width="9.33203125" style="214" bestFit="1" customWidth="1"/>
    <col min="3345" max="3345" width="8.1640625" style="214" customWidth="1"/>
    <col min="3346" max="3346" width="2.83203125" style="214" bestFit="1" customWidth="1"/>
    <col min="3347" max="3347" width="5.83203125" style="214" bestFit="1" customWidth="1"/>
    <col min="3348" max="3584" width="15.33203125" style="214"/>
    <col min="3585" max="3585" width="15.33203125" style="214" customWidth="1"/>
    <col min="3586" max="3586" width="8.83203125" style="214" bestFit="1" customWidth="1"/>
    <col min="3587" max="3587" width="8.6640625" style="214" bestFit="1" customWidth="1"/>
    <col min="3588" max="3588" width="8.5" style="214" bestFit="1" customWidth="1"/>
    <col min="3589" max="3589" width="8" style="214" bestFit="1" customWidth="1"/>
    <col min="3590" max="3590" width="1.5" style="214" customWidth="1"/>
    <col min="3591" max="3591" width="8.33203125" style="214" bestFit="1" customWidth="1"/>
    <col min="3592" max="3592" width="9.33203125" style="214" bestFit="1" customWidth="1"/>
    <col min="3593" max="3593" width="1.5" style="214" customWidth="1"/>
    <col min="3594" max="3594" width="8" style="214" customWidth="1"/>
    <col min="3595" max="3595" width="9.33203125" style="214" bestFit="1" customWidth="1"/>
    <col min="3596" max="3597" width="8" style="214" customWidth="1"/>
    <col min="3598" max="3598" width="13.1640625" style="214" customWidth="1"/>
    <col min="3599" max="3599" width="12" style="214" bestFit="1" customWidth="1"/>
    <col min="3600" max="3600" width="9.33203125" style="214" bestFit="1" customWidth="1"/>
    <col min="3601" max="3601" width="8.1640625" style="214" customWidth="1"/>
    <col min="3602" max="3602" width="2.83203125" style="214" bestFit="1" customWidth="1"/>
    <col min="3603" max="3603" width="5.83203125" style="214" bestFit="1" customWidth="1"/>
    <col min="3604" max="3840" width="15.33203125" style="214"/>
    <col min="3841" max="3841" width="15.33203125" style="214" customWidth="1"/>
    <col min="3842" max="3842" width="8.83203125" style="214" bestFit="1" customWidth="1"/>
    <col min="3843" max="3843" width="8.6640625" style="214" bestFit="1" customWidth="1"/>
    <col min="3844" max="3844" width="8.5" style="214" bestFit="1" customWidth="1"/>
    <col min="3845" max="3845" width="8" style="214" bestFit="1" customWidth="1"/>
    <col min="3846" max="3846" width="1.5" style="214" customWidth="1"/>
    <col min="3847" max="3847" width="8.33203125" style="214" bestFit="1" customWidth="1"/>
    <col min="3848" max="3848" width="9.33203125" style="214" bestFit="1" customWidth="1"/>
    <col min="3849" max="3849" width="1.5" style="214" customWidth="1"/>
    <col min="3850" max="3850" width="8" style="214" customWidth="1"/>
    <col min="3851" max="3851" width="9.33203125" style="214" bestFit="1" customWidth="1"/>
    <col min="3852" max="3853" width="8" style="214" customWidth="1"/>
    <col min="3854" max="3854" width="13.1640625" style="214" customWidth="1"/>
    <col min="3855" max="3855" width="12" style="214" bestFit="1" customWidth="1"/>
    <col min="3856" max="3856" width="9.33203125" style="214" bestFit="1" customWidth="1"/>
    <col min="3857" max="3857" width="8.1640625" style="214" customWidth="1"/>
    <col min="3858" max="3858" width="2.83203125" style="214" bestFit="1" customWidth="1"/>
    <col min="3859" max="3859" width="5.83203125" style="214" bestFit="1" customWidth="1"/>
    <col min="3860" max="4096" width="15.33203125" style="214"/>
    <col min="4097" max="4097" width="15.33203125" style="214" customWidth="1"/>
    <col min="4098" max="4098" width="8.83203125" style="214" bestFit="1" customWidth="1"/>
    <col min="4099" max="4099" width="8.6640625" style="214" bestFit="1" customWidth="1"/>
    <col min="4100" max="4100" width="8.5" style="214" bestFit="1" customWidth="1"/>
    <col min="4101" max="4101" width="8" style="214" bestFit="1" customWidth="1"/>
    <col min="4102" max="4102" width="1.5" style="214" customWidth="1"/>
    <col min="4103" max="4103" width="8.33203125" style="214" bestFit="1" customWidth="1"/>
    <col min="4104" max="4104" width="9.33203125" style="214" bestFit="1" customWidth="1"/>
    <col min="4105" max="4105" width="1.5" style="214" customWidth="1"/>
    <col min="4106" max="4106" width="8" style="214" customWidth="1"/>
    <col min="4107" max="4107" width="9.33203125" style="214" bestFit="1" customWidth="1"/>
    <col min="4108" max="4109" width="8" style="214" customWidth="1"/>
    <col min="4110" max="4110" width="13.1640625" style="214" customWidth="1"/>
    <col min="4111" max="4111" width="12" style="214" bestFit="1" customWidth="1"/>
    <col min="4112" max="4112" width="9.33203125" style="214" bestFit="1" customWidth="1"/>
    <col min="4113" max="4113" width="8.1640625" style="214" customWidth="1"/>
    <col min="4114" max="4114" width="2.83203125" style="214" bestFit="1" customWidth="1"/>
    <col min="4115" max="4115" width="5.83203125" style="214" bestFit="1" customWidth="1"/>
    <col min="4116" max="4352" width="15.33203125" style="214"/>
    <col min="4353" max="4353" width="15.33203125" style="214" customWidth="1"/>
    <col min="4354" max="4354" width="8.83203125" style="214" bestFit="1" customWidth="1"/>
    <col min="4355" max="4355" width="8.6640625" style="214" bestFit="1" customWidth="1"/>
    <col min="4356" max="4356" width="8.5" style="214" bestFit="1" customWidth="1"/>
    <col min="4357" max="4357" width="8" style="214" bestFit="1" customWidth="1"/>
    <col min="4358" max="4358" width="1.5" style="214" customWidth="1"/>
    <col min="4359" max="4359" width="8.33203125" style="214" bestFit="1" customWidth="1"/>
    <col min="4360" max="4360" width="9.33203125" style="214" bestFit="1" customWidth="1"/>
    <col min="4361" max="4361" width="1.5" style="214" customWidth="1"/>
    <col min="4362" max="4362" width="8" style="214" customWidth="1"/>
    <col min="4363" max="4363" width="9.33203125" style="214" bestFit="1" customWidth="1"/>
    <col min="4364" max="4365" width="8" style="214" customWidth="1"/>
    <col min="4366" max="4366" width="13.1640625" style="214" customWidth="1"/>
    <col min="4367" max="4367" width="12" style="214" bestFit="1" customWidth="1"/>
    <col min="4368" max="4368" width="9.33203125" style="214" bestFit="1" customWidth="1"/>
    <col min="4369" max="4369" width="8.1640625" style="214" customWidth="1"/>
    <col min="4370" max="4370" width="2.83203125" style="214" bestFit="1" customWidth="1"/>
    <col min="4371" max="4371" width="5.83203125" style="214" bestFit="1" customWidth="1"/>
    <col min="4372" max="4608" width="15.33203125" style="214"/>
    <col min="4609" max="4609" width="15.33203125" style="214" customWidth="1"/>
    <col min="4610" max="4610" width="8.83203125" style="214" bestFit="1" customWidth="1"/>
    <col min="4611" max="4611" width="8.6640625" style="214" bestFit="1" customWidth="1"/>
    <col min="4612" max="4612" width="8.5" style="214" bestFit="1" customWidth="1"/>
    <col min="4613" max="4613" width="8" style="214" bestFit="1" customWidth="1"/>
    <col min="4614" max="4614" width="1.5" style="214" customWidth="1"/>
    <col min="4615" max="4615" width="8.33203125" style="214" bestFit="1" customWidth="1"/>
    <col min="4616" max="4616" width="9.33203125" style="214" bestFit="1" customWidth="1"/>
    <col min="4617" max="4617" width="1.5" style="214" customWidth="1"/>
    <col min="4618" max="4618" width="8" style="214" customWidth="1"/>
    <col min="4619" max="4619" width="9.33203125" style="214" bestFit="1" customWidth="1"/>
    <col min="4620" max="4621" width="8" style="214" customWidth="1"/>
    <col min="4622" max="4622" width="13.1640625" style="214" customWidth="1"/>
    <col min="4623" max="4623" width="12" style="214" bestFit="1" customWidth="1"/>
    <col min="4624" max="4624" width="9.33203125" style="214" bestFit="1" customWidth="1"/>
    <col min="4625" max="4625" width="8.1640625" style="214" customWidth="1"/>
    <col min="4626" max="4626" width="2.83203125" style="214" bestFit="1" customWidth="1"/>
    <col min="4627" max="4627" width="5.83203125" style="214" bestFit="1" customWidth="1"/>
    <col min="4628" max="4864" width="15.33203125" style="214"/>
    <col min="4865" max="4865" width="15.33203125" style="214" customWidth="1"/>
    <col min="4866" max="4866" width="8.83203125" style="214" bestFit="1" customWidth="1"/>
    <col min="4867" max="4867" width="8.6640625" style="214" bestFit="1" customWidth="1"/>
    <col min="4868" max="4868" width="8.5" style="214" bestFit="1" customWidth="1"/>
    <col min="4869" max="4869" width="8" style="214" bestFit="1" customWidth="1"/>
    <col min="4870" max="4870" width="1.5" style="214" customWidth="1"/>
    <col min="4871" max="4871" width="8.33203125" style="214" bestFit="1" customWidth="1"/>
    <col min="4872" max="4872" width="9.33203125" style="214" bestFit="1" customWidth="1"/>
    <col min="4873" max="4873" width="1.5" style="214" customWidth="1"/>
    <col min="4874" max="4874" width="8" style="214" customWidth="1"/>
    <col min="4875" max="4875" width="9.33203125" style="214" bestFit="1" customWidth="1"/>
    <col min="4876" max="4877" width="8" style="214" customWidth="1"/>
    <col min="4878" max="4878" width="13.1640625" style="214" customWidth="1"/>
    <col min="4879" max="4879" width="12" style="214" bestFit="1" customWidth="1"/>
    <col min="4880" max="4880" width="9.33203125" style="214" bestFit="1" customWidth="1"/>
    <col min="4881" max="4881" width="8.1640625" style="214" customWidth="1"/>
    <col min="4882" max="4882" width="2.83203125" style="214" bestFit="1" customWidth="1"/>
    <col min="4883" max="4883" width="5.83203125" style="214" bestFit="1" customWidth="1"/>
    <col min="4884" max="5120" width="15.33203125" style="214"/>
    <col min="5121" max="5121" width="15.33203125" style="214" customWidth="1"/>
    <col min="5122" max="5122" width="8.83203125" style="214" bestFit="1" customWidth="1"/>
    <col min="5123" max="5123" width="8.6640625" style="214" bestFit="1" customWidth="1"/>
    <col min="5124" max="5124" width="8.5" style="214" bestFit="1" customWidth="1"/>
    <col min="5125" max="5125" width="8" style="214" bestFit="1" customWidth="1"/>
    <col min="5126" max="5126" width="1.5" style="214" customWidth="1"/>
    <col min="5127" max="5127" width="8.33203125" style="214" bestFit="1" customWidth="1"/>
    <col min="5128" max="5128" width="9.33203125" style="214" bestFit="1" customWidth="1"/>
    <col min="5129" max="5129" width="1.5" style="214" customWidth="1"/>
    <col min="5130" max="5130" width="8" style="214" customWidth="1"/>
    <col min="5131" max="5131" width="9.33203125" style="214" bestFit="1" customWidth="1"/>
    <col min="5132" max="5133" width="8" style="214" customWidth="1"/>
    <col min="5134" max="5134" width="13.1640625" style="214" customWidth="1"/>
    <col min="5135" max="5135" width="12" style="214" bestFit="1" customWidth="1"/>
    <col min="5136" max="5136" width="9.33203125" style="214" bestFit="1" customWidth="1"/>
    <col min="5137" max="5137" width="8.1640625" style="214" customWidth="1"/>
    <col min="5138" max="5138" width="2.83203125" style="214" bestFit="1" customWidth="1"/>
    <col min="5139" max="5139" width="5.83203125" style="214" bestFit="1" customWidth="1"/>
    <col min="5140" max="5376" width="15.33203125" style="214"/>
    <col min="5377" max="5377" width="15.33203125" style="214" customWidth="1"/>
    <col min="5378" max="5378" width="8.83203125" style="214" bestFit="1" customWidth="1"/>
    <col min="5379" max="5379" width="8.6640625" style="214" bestFit="1" customWidth="1"/>
    <col min="5380" max="5380" width="8.5" style="214" bestFit="1" customWidth="1"/>
    <col min="5381" max="5381" width="8" style="214" bestFit="1" customWidth="1"/>
    <col min="5382" max="5382" width="1.5" style="214" customWidth="1"/>
    <col min="5383" max="5383" width="8.33203125" style="214" bestFit="1" customWidth="1"/>
    <col min="5384" max="5384" width="9.33203125" style="214" bestFit="1" customWidth="1"/>
    <col min="5385" max="5385" width="1.5" style="214" customWidth="1"/>
    <col min="5386" max="5386" width="8" style="214" customWidth="1"/>
    <col min="5387" max="5387" width="9.33203125" style="214" bestFit="1" customWidth="1"/>
    <col min="5388" max="5389" width="8" style="214" customWidth="1"/>
    <col min="5390" max="5390" width="13.1640625" style="214" customWidth="1"/>
    <col min="5391" max="5391" width="12" style="214" bestFit="1" customWidth="1"/>
    <col min="5392" max="5392" width="9.33203125" style="214" bestFit="1" customWidth="1"/>
    <col min="5393" max="5393" width="8.1640625" style="214" customWidth="1"/>
    <col min="5394" max="5394" width="2.83203125" style="214" bestFit="1" customWidth="1"/>
    <col min="5395" max="5395" width="5.83203125" style="214" bestFit="1" customWidth="1"/>
    <col min="5396" max="5632" width="15.33203125" style="214"/>
    <col min="5633" max="5633" width="15.33203125" style="214" customWidth="1"/>
    <col min="5634" max="5634" width="8.83203125" style="214" bestFit="1" customWidth="1"/>
    <col min="5635" max="5635" width="8.6640625" style="214" bestFit="1" customWidth="1"/>
    <col min="5636" max="5636" width="8.5" style="214" bestFit="1" customWidth="1"/>
    <col min="5637" max="5637" width="8" style="214" bestFit="1" customWidth="1"/>
    <col min="5638" max="5638" width="1.5" style="214" customWidth="1"/>
    <col min="5639" max="5639" width="8.33203125" style="214" bestFit="1" customWidth="1"/>
    <col min="5640" max="5640" width="9.33203125" style="214" bestFit="1" customWidth="1"/>
    <col min="5641" max="5641" width="1.5" style="214" customWidth="1"/>
    <col min="5642" max="5642" width="8" style="214" customWidth="1"/>
    <col min="5643" max="5643" width="9.33203125" style="214" bestFit="1" customWidth="1"/>
    <col min="5644" max="5645" width="8" style="214" customWidth="1"/>
    <col min="5646" max="5646" width="13.1640625" style="214" customWidth="1"/>
    <col min="5647" max="5647" width="12" style="214" bestFit="1" customWidth="1"/>
    <col min="5648" max="5648" width="9.33203125" style="214" bestFit="1" customWidth="1"/>
    <col min="5649" max="5649" width="8.1640625" style="214" customWidth="1"/>
    <col min="5650" max="5650" width="2.83203125" style="214" bestFit="1" customWidth="1"/>
    <col min="5651" max="5651" width="5.83203125" style="214" bestFit="1" customWidth="1"/>
    <col min="5652" max="5888" width="15.33203125" style="214"/>
    <col min="5889" max="5889" width="15.33203125" style="214" customWidth="1"/>
    <col min="5890" max="5890" width="8.83203125" style="214" bestFit="1" customWidth="1"/>
    <col min="5891" max="5891" width="8.6640625" style="214" bestFit="1" customWidth="1"/>
    <col min="5892" max="5892" width="8.5" style="214" bestFit="1" customWidth="1"/>
    <col min="5893" max="5893" width="8" style="214" bestFit="1" customWidth="1"/>
    <col min="5894" max="5894" width="1.5" style="214" customWidth="1"/>
    <col min="5895" max="5895" width="8.33203125" style="214" bestFit="1" customWidth="1"/>
    <col min="5896" max="5896" width="9.33203125" style="214" bestFit="1" customWidth="1"/>
    <col min="5897" max="5897" width="1.5" style="214" customWidth="1"/>
    <col min="5898" max="5898" width="8" style="214" customWidth="1"/>
    <col min="5899" max="5899" width="9.33203125" style="214" bestFit="1" customWidth="1"/>
    <col min="5900" max="5901" width="8" style="214" customWidth="1"/>
    <col min="5902" max="5902" width="13.1640625" style="214" customWidth="1"/>
    <col min="5903" max="5903" width="12" style="214" bestFit="1" customWidth="1"/>
    <col min="5904" max="5904" width="9.33203125" style="214" bestFit="1" customWidth="1"/>
    <col min="5905" max="5905" width="8.1640625" style="214" customWidth="1"/>
    <col min="5906" max="5906" width="2.83203125" style="214" bestFit="1" customWidth="1"/>
    <col min="5907" max="5907" width="5.83203125" style="214" bestFit="1" customWidth="1"/>
    <col min="5908" max="6144" width="15.33203125" style="214"/>
    <col min="6145" max="6145" width="15.33203125" style="214" customWidth="1"/>
    <col min="6146" max="6146" width="8.83203125" style="214" bestFit="1" customWidth="1"/>
    <col min="6147" max="6147" width="8.6640625" style="214" bestFit="1" customWidth="1"/>
    <col min="6148" max="6148" width="8.5" style="214" bestFit="1" customWidth="1"/>
    <col min="6149" max="6149" width="8" style="214" bestFit="1" customWidth="1"/>
    <col min="6150" max="6150" width="1.5" style="214" customWidth="1"/>
    <col min="6151" max="6151" width="8.33203125" style="214" bestFit="1" customWidth="1"/>
    <col min="6152" max="6152" width="9.33203125" style="214" bestFit="1" customWidth="1"/>
    <col min="6153" max="6153" width="1.5" style="214" customWidth="1"/>
    <col min="6154" max="6154" width="8" style="214" customWidth="1"/>
    <col min="6155" max="6155" width="9.33203125" style="214" bestFit="1" customWidth="1"/>
    <col min="6156" max="6157" width="8" style="214" customWidth="1"/>
    <col min="6158" max="6158" width="13.1640625" style="214" customWidth="1"/>
    <col min="6159" max="6159" width="12" style="214" bestFit="1" customWidth="1"/>
    <col min="6160" max="6160" width="9.33203125" style="214" bestFit="1" customWidth="1"/>
    <col min="6161" max="6161" width="8.1640625" style="214" customWidth="1"/>
    <col min="6162" max="6162" width="2.83203125" style="214" bestFit="1" customWidth="1"/>
    <col min="6163" max="6163" width="5.83203125" style="214" bestFit="1" customWidth="1"/>
    <col min="6164" max="6400" width="15.33203125" style="214"/>
    <col min="6401" max="6401" width="15.33203125" style="214" customWidth="1"/>
    <col min="6402" max="6402" width="8.83203125" style="214" bestFit="1" customWidth="1"/>
    <col min="6403" max="6403" width="8.6640625" style="214" bestFit="1" customWidth="1"/>
    <col min="6404" max="6404" width="8.5" style="214" bestFit="1" customWidth="1"/>
    <col min="6405" max="6405" width="8" style="214" bestFit="1" customWidth="1"/>
    <col min="6406" max="6406" width="1.5" style="214" customWidth="1"/>
    <col min="6407" max="6407" width="8.33203125" style="214" bestFit="1" customWidth="1"/>
    <col min="6408" max="6408" width="9.33203125" style="214" bestFit="1" customWidth="1"/>
    <col min="6409" max="6409" width="1.5" style="214" customWidth="1"/>
    <col min="6410" max="6410" width="8" style="214" customWidth="1"/>
    <col min="6411" max="6411" width="9.33203125" style="214" bestFit="1" customWidth="1"/>
    <col min="6412" max="6413" width="8" style="214" customWidth="1"/>
    <col min="6414" max="6414" width="13.1640625" style="214" customWidth="1"/>
    <col min="6415" max="6415" width="12" style="214" bestFit="1" customWidth="1"/>
    <col min="6416" max="6416" width="9.33203125" style="214" bestFit="1" customWidth="1"/>
    <col min="6417" max="6417" width="8.1640625" style="214" customWidth="1"/>
    <col min="6418" max="6418" width="2.83203125" style="214" bestFit="1" customWidth="1"/>
    <col min="6419" max="6419" width="5.83203125" style="214" bestFit="1" customWidth="1"/>
    <col min="6420" max="6656" width="15.33203125" style="214"/>
    <col min="6657" max="6657" width="15.33203125" style="214" customWidth="1"/>
    <col min="6658" max="6658" width="8.83203125" style="214" bestFit="1" customWidth="1"/>
    <col min="6659" max="6659" width="8.6640625" style="214" bestFit="1" customWidth="1"/>
    <col min="6660" max="6660" width="8.5" style="214" bestFit="1" customWidth="1"/>
    <col min="6661" max="6661" width="8" style="214" bestFit="1" customWidth="1"/>
    <col min="6662" max="6662" width="1.5" style="214" customWidth="1"/>
    <col min="6663" max="6663" width="8.33203125" style="214" bestFit="1" customWidth="1"/>
    <col min="6664" max="6664" width="9.33203125" style="214" bestFit="1" customWidth="1"/>
    <col min="6665" max="6665" width="1.5" style="214" customWidth="1"/>
    <col min="6666" max="6666" width="8" style="214" customWidth="1"/>
    <col min="6667" max="6667" width="9.33203125" style="214" bestFit="1" customWidth="1"/>
    <col min="6668" max="6669" width="8" style="214" customWidth="1"/>
    <col min="6670" max="6670" width="13.1640625" style="214" customWidth="1"/>
    <col min="6671" max="6671" width="12" style="214" bestFit="1" customWidth="1"/>
    <col min="6672" max="6672" width="9.33203125" style="214" bestFit="1" customWidth="1"/>
    <col min="6673" max="6673" width="8.1640625" style="214" customWidth="1"/>
    <col min="6674" max="6674" width="2.83203125" style="214" bestFit="1" customWidth="1"/>
    <col min="6675" max="6675" width="5.83203125" style="214" bestFit="1" customWidth="1"/>
    <col min="6676" max="6912" width="15.33203125" style="214"/>
    <col min="6913" max="6913" width="15.33203125" style="214" customWidth="1"/>
    <col min="6914" max="6914" width="8.83203125" style="214" bestFit="1" customWidth="1"/>
    <col min="6915" max="6915" width="8.6640625" style="214" bestFit="1" customWidth="1"/>
    <col min="6916" max="6916" width="8.5" style="214" bestFit="1" customWidth="1"/>
    <col min="6917" max="6917" width="8" style="214" bestFit="1" customWidth="1"/>
    <col min="6918" max="6918" width="1.5" style="214" customWidth="1"/>
    <col min="6919" max="6919" width="8.33203125" style="214" bestFit="1" customWidth="1"/>
    <col min="6920" max="6920" width="9.33203125" style="214" bestFit="1" customWidth="1"/>
    <col min="6921" max="6921" width="1.5" style="214" customWidth="1"/>
    <col min="6922" max="6922" width="8" style="214" customWidth="1"/>
    <col min="6923" max="6923" width="9.33203125" style="214" bestFit="1" customWidth="1"/>
    <col min="6924" max="6925" width="8" style="214" customWidth="1"/>
    <col min="6926" max="6926" width="13.1640625" style="214" customWidth="1"/>
    <col min="6927" max="6927" width="12" style="214" bestFit="1" customWidth="1"/>
    <col min="6928" max="6928" width="9.33203125" style="214" bestFit="1" customWidth="1"/>
    <col min="6929" max="6929" width="8.1640625" style="214" customWidth="1"/>
    <col min="6930" max="6930" width="2.83203125" style="214" bestFit="1" customWidth="1"/>
    <col min="6931" max="6931" width="5.83203125" style="214" bestFit="1" customWidth="1"/>
    <col min="6932" max="7168" width="15.33203125" style="214"/>
    <col min="7169" max="7169" width="15.33203125" style="214" customWidth="1"/>
    <col min="7170" max="7170" width="8.83203125" style="214" bestFit="1" customWidth="1"/>
    <col min="7171" max="7171" width="8.6640625" style="214" bestFit="1" customWidth="1"/>
    <col min="7172" max="7172" width="8.5" style="214" bestFit="1" customWidth="1"/>
    <col min="7173" max="7173" width="8" style="214" bestFit="1" customWidth="1"/>
    <col min="7174" max="7174" width="1.5" style="214" customWidth="1"/>
    <col min="7175" max="7175" width="8.33203125" style="214" bestFit="1" customWidth="1"/>
    <col min="7176" max="7176" width="9.33203125" style="214" bestFit="1" customWidth="1"/>
    <col min="7177" max="7177" width="1.5" style="214" customWidth="1"/>
    <col min="7178" max="7178" width="8" style="214" customWidth="1"/>
    <col min="7179" max="7179" width="9.33203125" style="214" bestFit="1" customWidth="1"/>
    <col min="7180" max="7181" width="8" style="214" customWidth="1"/>
    <col min="7182" max="7182" width="13.1640625" style="214" customWidth="1"/>
    <col min="7183" max="7183" width="12" style="214" bestFit="1" customWidth="1"/>
    <col min="7184" max="7184" width="9.33203125" style="214" bestFit="1" customWidth="1"/>
    <col min="7185" max="7185" width="8.1640625" style="214" customWidth="1"/>
    <col min="7186" max="7186" width="2.83203125" style="214" bestFit="1" customWidth="1"/>
    <col min="7187" max="7187" width="5.83203125" style="214" bestFit="1" customWidth="1"/>
    <col min="7188" max="7424" width="15.33203125" style="214"/>
    <col min="7425" max="7425" width="15.33203125" style="214" customWidth="1"/>
    <col min="7426" max="7426" width="8.83203125" style="214" bestFit="1" customWidth="1"/>
    <col min="7427" max="7427" width="8.6640625" style="214" bestFit="1" customWidth="1"/>
    <col min="7428" max="7428" width="8.5" style="214" bestFit="1" customWidth="1"/>
    <col min="7429" max="7429" width="8" style="214" bestFit="1" customWidth="1"/>
    <col min="7430" max="7430" width="1.5" style="214" customWidth="1"/>
    <col min="7431" max="7431" width="8.33203125" style="214" bestFit="1" customWidth="1"/>
    <col min="7432" max="7432" width="9.33203125" style="214" bestFit="1" customWidth="1"/>
    <col min="7433" max="7433" width="1.5" style="214" customWidth="1"/>
    <col min="7434" max="7434" width="8" style="214" customWidth="1"/>
    <col min="7435" max="7435" width="9.33203125" style="214" bestFit="1" customWidth="1"/>
    <col min="7436" max="7437" width="8" style="214" customWidth="1"/>
    <col min="7438" max="7438" width="13.1640625" style="214" customWidth="1"/>
    <col min="7439" max="7439" width="12" style="214" bestFit="1" customWidth="1"/>
    <col min="7440" max="7440" width="9.33203125" style="214" bestFit="1" customWidth="1"/>
    <col min="7441" max="7441" width="8.1640625" style="214" customWidth="1"/>
    <col min="7442" max="7442" width="2.83203125" style="214" bestFit="1" customWidth="1"/>
    <col min="7443" max="7443" width="5.83203125" style="214" bestFit="1" customWidth="1"/>
    <col min="7444" max="7680" width="15.33203125" style="214"/>
    <col min="7681" max="7681" width="15.33203125" style="214" customWidth="1"/>
    <col min="7682" max="7682" width="8.83203125" style="214" bestFit="1" customWidth="1"/>
    <col min="7683" max="7683" width="8.6640625" style="214" bestFit="1" customWidth="1"/>
    <col min="7684" max="7684" width="8.5" style="214" bestFit="1" customWidth="1"/>
    <col min="7685" max="7685" width="8" style="214" bestFit="1" customWidth="1"/>
    <col min="7686" max="7686" width="1.5" style="214" customWidth="1"/>
    <col min="7687" max="7687" width="8.33203125" style="214" bestFit="1" customWidth="1"/>
    <col min="7688" max="7688" width="9.33203125" style="214" bestFit="1" customWidth="1"/>
    <col min="7689" max="7689" width="1.5" style="214" customWidth="1"/>
    <col min="7690" max="7690" width="8" style="214" customWidth="1"/>
    <col min="7691" max="7691" width="9.33203125" style="214" bestFit="1" customWidth="1"/>
    <col min="7692" max="7693" width="8" style="214" customWidth="1"/>
    <col min="7694" max="7694" width="13.1640625" style="214" customWidth="1"/>
    <col min="7695" max="7695" width="12" style="214" bestFit="1" customWidth="1"/>
    <col min="7696" max="7696" width="9.33203125" style="214" bestFit="1" customWidth="1"/>
    <col min="7697" max="7697" width="8.1640625" style="214" customWidth="1"/>
    <col min="7698" max="7698" width="2.83203125" style="214" bestFit="1" customWidth="1"/>
    <col min="7699" max="7699" width="5.83203125" style="214" bestFit="1" customWidth="1"/>
    <col min="7700" max="7936" width="15.33203125" style="214"/>
    <col min="7937" max="7937" width="15.33203125" style="214" customWidth="1"/>
    <col min="7938" max="7938" width="8.83203125" style="214" bestFit="1" customWidth="1"/>
    <col min="7939" max="7939" width="8.6640625" style="214" bestFit="1" customWidth="1"/>
    <col min="7940" max="7940" width="8.5" style="214" bestFit="1" customWidth="1"/>
    <col min="7941" max="7941" width="8" style="214" bestFit="1" customWidth="1"/>
    <col min="7942" max="7942" width="1.5" style="214" customWidth="1"/>
    <col min="7943" max="7943" width="8.33203125" style="214" bestFit="1" customWidth="1"/>
    <col min="7944" max="7944" width="9.33203125" style="214" bestFit="1" customWidth="1"/>
    <col min="7945" max="7945" width="1.5" style="214" customWidth="1"/>
    <col min="7946" max="7946" width="8" style="214" customWidth="1"/>
    <col min="7947" max="7947" width="9.33203125" style="214" bestFit="1" customWidth="1"/>
    <col min="7948" max="7949" width="8" style="214" customWidth="1"/>
    <col min="7950" max="7950" width="13.1640625" style="214" customWidth="1"/>
    <col min="7951" max="7951" width="12" style="214" bestFit="1" customWidth="1"/>
    <col min="7952" max="7952" width="9.33203125" style="214" bestFit="1" customWidth="1"/>
    <col min="7953" max="7953" width="8.1640625" style="214" customWidth="1"/>
    <col min="7954" max="7954" width="2.83203125" style="214" bestFit="1" customWidth="1"/>
    <col min="7955" max="7955" width="5.83203125" style="214" bestFit="1" customWidth="1"/>
    <col min="7956" max="8192" width="15.33203125" style="214"/>
    <col min="8193" max="8193" width="15.33203125" style="214" customWidth="1"/>
    <col min="8194" max="8194" width="8.83203125" style="214" bestFit="1" customWidth="1"/>
    <col min="8195" max="8195" width="8.6640625" style="214" bestFit="1" customWidth="1"/>
    <col min="8196" max="8196" width="8.5" style="214" bestFit="1" customWidth="1"/>
    <col min="8197" max="8197" width="8" style="214" bestFit="1" customWidth="1"/>
    <col min="8198" max="8198" width="1.5" style="214" customWidth="1"/>
    <col min="8199" max="8199" width="8.33203125" style="214" bestFit="1" customWidth="1"/>
    <col min="8200" max="8200" width="9.33203125" style="214" bestFit="1" customWidth="1"/>
    <col min="8201" max="8201" width="1.5" style="214" customWidth="1"/>
    <col min="8202" max="8202" width="8" style="214" customWidth="1"/>
    <col min="8203" max="8203" width="9.33203125" style="214" bestFit="1" customWidth="1"/>
    <col min="8204" max="8205" width="8" style="214" customWidth="1"/>
    <col min="8206" max="8206" width="13.1640625" style="214" customWidth="1"/>
    <col min="8207" max="8207" width="12" style="214" bestFit="1" customWidth="1"/>
    <col min="8208" max="8208" width="9.33203125" style="214" bestFit="1" customWidth="1"/>
    <col min="8209" max="8209" width="8.1640625" style="214" customWidth="1"/>
    <col min="8210" max="8210" width="2.83203125" style="214" bestFit="1" customWidth="1"/>
    <col min="8211" max="8211" width="5.83203125" style="214" bestFit="1" customWidth="1"/>
    <col min="8212" max="8448" width="15.33203125" style="214"/>
    <col min="8449" max="8449" width="15.33203125" style="214" customWidth="1"/>
    <col min="8450" max="8450" width="8.83203125" style="214" bestFit="1" customWidth="1"/>
    <col min="8451" max="8451" width="8.6640625" style="214" bestFit="1" customWidth="1"/>
    <col min="8452" max="8452" width="8.5" style="214" bestFit="1" customWidth="1"/>
    <col min="8453" max="8453" width="8" style="214" bestFit="1" customWidth="1"/>
    <col min="8454" max="8454" width="1.5" style="214" customWidth="1"/>
    <col min="8455" max="8455" width="8.33203125" style="214" bestFit="1" customWidth="1"/>
    <col min="8456" max="8456" width="9.33203125" style="214" bestFit="1" customWidth="1"/>
    <col min="8457" max="8457" width="1.5" style="214" customWidth="1"/>
    <col min="8458" max="8458" width="8" style="214" customWidth="1"/>
    <col min="8459" max="8459" width="9.33203125" style="214" bestFit="1" customWidth="1"/>
    <col min="8460" max="8461" width="8" style="214" customWidth="1"/>
    <col min="8462" max="8462" width="13.1640625" style="214" customWidth="1"/>
    <col min="8463" max="8463" width="12" style="214" bestFit="1" customWidth="1"/>
    <col min="8464" max="8464" width="9.33203125" style="214" bestFit="1" customWidth="1"/>
    <col min="8465" max="8465" width="8.1640625" style="214" customWidth="1"/>
    <col min="8466" max="8466" width="2.83203125" style="214" bestFit="1" customWidth="1"/>
    <col min="8467" max="8467" width="5.83203125" style="214" bestFit="1" customWidth="1"/>
    <col min="8468" max="8704" width="15.33203125" style="214"/>
    <col min="8705" max="8705" width="15.33203125" style="214" customWidth="1"/>
    <col min="8706" max="8706" width="8.83203125" style="214" bestFit="1" customWidth="1"/>
    <col min="8707" max="8707" width="8.6640625" style="214" bestFit="1" customWidth="1"/>
    <col min="8708" max="8708" width="8.5" style="214" bestFit="1" customWidth="1"/>
    <col min="8709" max="8709" width="8" style="214" bestFit="1" customWidth="1"/>
    <col min="8710" max="8710" width="1.5" style="214" customWidth="1"/>
    <col min="8711" max="8711" width="8.33203125" style="214" bestFit="1" customWidth="1"/>
    <col min="8712" max="8712" width="9.33203125" style="214" bestFit="1" customWidth="1"/>
    <col min="8713" max="8713" width="1.5" style="214" customWidth="1"/>
    <col min="8714" max="8714" width="8" style="214" customWidth="1"/>
    <col min="8715" max="8715" width="9.33203125" style="214" bestFit="1" customWidth="1"/>
    <col min="8716" max="8717" width="8" style="214" customWidth="1"/>
    <col min="8718" max="8718" width="13.1640625" style="214" customWidth="1"/>
    <col min="8719" max="8719" width="12" style="214" bestFit="1" customWidth="1"/>
    <col min="8720" max="8720" width="9.33203125" style="214" bestFit="1" customWidth="1"/>
    <col min="8721" max="8721" width="8.1640625" style="214" customWidth="1"/>
    <col min="8722" max="8722" width="2.83203125" style="214" bestFit="1" customWidth="1"/>
    <col min="8723" max="8723" width="5.83203125" style="214" bestFit="1" customWidth="1"/>
    <col min="8724" max="8960" width="15.33203125" style="214"/>
    <col min="8961" max="8961" width="15.33203125" style="214" customWidth="1"/>
    <col min="8962" max="8962" width="8.83203125" style="214" bestFit="1" customWidth="1"/>
    <col min="8963" max="8963" width="8.6640625" style="214" bestFit="1" customWidth="1"/>
    <col min="8964" max="8964" width="8.5" style="214" bestFit="1" customWidth="1"/>
    <col min="8965" max="8965" width="8" style="214" bestFit="1" customWidth="1"/>
    <col min="8966" max="8966" width="1.5" style="214" customWidth="1"/>
    <col min="8967" max="8967" width="8.33203125" style="214" bestFit="1" customWidth="1"/>
    <col min="8968" max="8968" width="9.33203125" style="214" bestFit="1" customWidth="1"/>
    <col min="8969" max="8969" width="1.5" style="214" customWidth="1"/>
    <col min="8970" max="8970" width="8" style="214" customWidth="1"/>
    <col min="8971" max="8971" width="9.33203125" style="214" bestFit="1" customWidth="1"/>
    <col min="8972" max="8973" width="8" style="214" customWidth="1"/>
    <col min="8974" max="8974" width="13.1640625" style="214" customWidth="1"/>
    <col min="8975" max="8975" width="12" style="214" bestFit="1" customWidth="1"/>
    <col min="8976" max="8976" width="9.33203125" style="214" bestFit="1" customWidth="1"/>
    <col min="8977" max="8977" width="8.1640625" style="214" customWidth="1"/>
    <col min="8978" max="8978" width="2.83203125" style="214" bestFit="1" customWidth="1"/>
    <col min="8979" max="8979" width="5.83203125" style="214" bestFit="1" customWidth="1"/>
    <col min="8980" max="9216" width="15.33203125" style="214"/>
    <col min="9217" max="9217" width="15.33203125" style="214" customWidth="1"/>
    <col min="9218" max="9218" width="8.83203125" style="214" bestFit="1" customWidth="1"/>
    <col min="9219" max="9219" width="8.6640625" style="214" bestFit="1" customWidth="1"/>
    <col min="9220" max="9220" width="8.5" style="214" bestFit="1" customWidth="1"/>
    <col min="9221" max="9221" width="8" style="214" bestFit="1" customWidth="1"/>
    <col min="9222" max="9222" width="1.5" style="214" customWidth="1"/>
    <col min="9223" max="9223" width="8.33203125" style="214" bestFit="1" customWidth="1"/>
    <col min="9224" max="9224" width="9.33203125" style="214" bestFit="1" customWidth="1"/>
    <col min="9225" max="9225" width="1.5" style="214" customWidth="1"/>
    <col min="9226" max="9226" width="8" style="214" customWidth="1"/>
    <col min="9227" max="9227" width="9.33203125" style="214" bestFit="1" customWidth="1"/>
    <col min="9228" max="9229" width="8" style="214" customWidth="1"/>
    <col min="9230" max="9230" width="13.1640625" style="214" customWidth="1"/>
    <col min="9231" max="9231" width="12" style="214" bestFit="1" customWidth="1"/>
    <col min="9232" max="9232" width="9.33203125" style="214" bestFit="1" customWidth="1"/>
    <col min="9233" max="9233" width="8.1640625" style="214" customWidth="1"/>
    <col min="9234" max="9234" width="2.83203125" style="214" bestFit="1" customWidth="1"/>
    <col min="9235" max="9235" width="5.83203125" style="214" bestFit="1" customWidth="1"/>
    <col min="9236" max="9472" width="15.33203125" style="214"/>
    <col min="9473" max="9473" width="15.33203125" style="214" customWidth="1"/>
    <col min="9474" max="9474" width="8.83203125" style="214" bestFit="1" customWidth="1"/>
    <col min="9475" max="9475" width="8.6640625" style="214" bestFit="1" customWidth="1"/>
    <col min="9476" max="9476" width="8.5" style="214" bestFit="1" customWidth="1"/>
    <col min="9477" max="9477" width="8" style="214" bestFit="1" customWidth="1"/>
    <col min="9478" max="9478" width="1.5" style="214" customWidth="1"/>
    <col min="9479" max="9479" width="8.33203125" style="214" bestFit="1" customWidth="1"/>
    <col min="9480" max="9480" width="9.33203125" style="214" bestFit="1" customWidth="1"/>
    <col min="9481" max="9481" width="1.5" style="214" customWidth="1"/>
    <col min="9482" max="9482" width="8" style="214" customWidth="1"/>
    <col min="9483" max="9483" width="9.33203125" style="214" bestFit="1" customWidth="1"/>
    <col min="9484" max="9485" width="8" style="214" customWidth="1"/>
    <col min="9486" max="9486" width="13.1640625" style="214" customWidth="1"/>
    <col min="9487" max="9487" width="12" style="214" bestFit="1" customWidth="1"/>
    <col min="9488" max="9488" width="9.33203125" style="214" bestFit="1" customWidth="1"/>
    <col min="9489" max="9489" width="8.1640625" style="214" customWidth="1"/>
    <col min="9490" max="9490" width="2.83203125" style="214" bestFit="1" customWidth="1"/>
    <col min="9491" max="9491" width="5.83203125" style="214" bestFit="1" customWidth="1"/>
    <col min="9492" max="9728" width="15.33203125" style="214"/>
    <col min="9729" max="9729" width="15.33203125" style="214" customWidth="1"/>
    <col min="9730" max="9730" width="8.83203125" style="214" bestFit="1" customWidth="1"/>
    <col min="9731" max="9731" width="8.6640625" style="214" bestFit="1" customWidth="1"/>
    <col min="9732" max="9732" width="8.5" style="214" bestFit="1" customWidth="1"/>
    <col min="9733" max="9733" width="8" style="214" bestFit="1" customWidth="1"/>
    <col min="9734" max="9734" width="1.5" style="214" customWidth="1"/>
    <col min="9735" max="9735" width="8.33203125" style="214" bestFit="1" customWidth="1"/>
    <col min="9736" max="9736" width="9.33203125" style="214" bestFit="1" customWidth="1"/>
    <col min="9737" max="9737" width="1.5" style="214" customWidth="1"/>
    <col min="9738" max="9738" width="8" style="214" customWidth="1"/>
    <col min="9739" max="9739" width="9.33203125" style="214" bestFit="1" customWidth="1"/>
    <col min="9740" max="9741" width="8" style="214" customWidth="1"/>
    <col min="9742" max="9742" width="13.1640625" style="214" customWidth="1"/>
    <col min="9743" max="9743" width="12" style="214" bestFit="1" customWidth="1"/>
    <col min="9744" max="9744" width="9.33203125" style="214" bestFit="1" customWidth="1"/>
    <col min="9745" max="9745" width="8.1640625" style="214" customWidth="1"/>
    <col min="9746" max="9746" width="2.83203125" style="214" bestFit="1" customWidth="1"/>
    <col min="9747" max="9747" width="5.83203125" style="214" bestFit="1" customWidth="1"/>
    <col min="9748" max="9984" width="15.33203125" style="214"/>
    <col min="9985" max="9985" width="15.33203125" style="214" customWidth="1"/>
    <col min="9986" max="9986" width="8.83203125" style="214" bestFit="1" customWidth="1"/>
    <col min="9987" max="9987" width="8.6640625" style="214" bestFit="1" customWidth="1"/>
    <col min="9988" max="9988" width="8.5" style="214" bestFit="1" customWidth="1"/>
    <col min="9989" max="9989" width="8" style="214" bestFit="1" customWidth="1"/>
    <col min="9990" max="9990" width="1.5" style="214" customWidth="1"/>
    <col min="9991" max="9991" width="8.33203125" style="214" bestFit="1" customWidth="1"/>
    <col min="9992" max="9992" width="9.33203125" style="214" bestFit="1" customWidth="1"/>
    <col min="9993" max="9993" width="1.5" style="214" customWidth="1"/>
    <col min="9994" max="9994" width="8" style="214" customWidth="1"/>
    <col min="9995" max="9995" width="9.33203125" style="214" bestFit="1" customWidth="1"/>
    <col min="9996" max="9997" width="8" style="214" customWidth="1"/>
    <col min="9998" max="9998" width="13.1640625" style="214" customWidth="1"/>
    <col min="9999" max="9999" width="12" style="214" bestFit="1" customWidth="1"/>
    <col min="10000" max="10000" width="9.33203125" style="214" bestFit="1" customWidth="1"/>
    <col min="10001" max="10001" width="8.1640625" style="214" customWidth="1"/>
    <col min="10002" max="10002" width="2.83203125" style="214" bestFit="1" customWidth="1"/>
    <col min="10003" max="10003" width="5.83203125" style="214" bestFit="1" customWidth="1"/>
    <col min="10004" max="10240" width="15.33203125" style="214"/>
    <col min="10241" max="10241" width="15.33203125" style="214" customWidth="1"/>
    <col min="10242" max="10242" width="8.83203125" style="214" bestFit="1" customWidth="1"/>
    <col min="10243" max="10243" width="8.6640625" style="214" bestFit="1" customWidth="1"/>
    <col min="10244" max="10244" width="8.5" style="214" bestFit="1" customWidth="1"/>
    <col min="10245" max="10245" width="8" style="214" bestFit="1" customWidth="1"/>
    <col min="10246" max="10246" width="1.5" style="214" customWidth="1"/>
    <col min="10247" max="10247" width="8.33203125" style="214" bestFit="1" customWidth="1"/>
    <col min="10248" max="10248" width="9.33203125" style="214" bestFit="1" customWidth="1"/>
    <col min="10249" max="10249" width="1.5" style="214" customWidth="1"/>
    <col min="10250" max="10250" width="8" style="214" customWidth="1"/>
    <col min="10251" max="10251" width="9.33203125" style="214" bestFit="1" customWidth="1"/>
    <col min="10252" max="10253" width="8" style="214" customWidth="1"/>
    <col min="10254" max="10254" width="13.1640625" style="214" customWidth="1"/>
    <col min="10255" max="10255" width="12" style="214" bestFit="1" customWidth="1"/>
    <col min="10256" max="10256" width="9.33203125" style="214" bestFit="1" customWidth="1"/>
    <col min="10257" max="10257" width="8.1640625" style="214" customWidth="1"/>
    <col min="10258" max="10258" width="2.83203125" style="214" bestFit="1" customWidth="1"/>
    <col min="10259" max="10259" width="5.83203125" style="214" bestFit="1" customWidth="1"/>
    <col min="10260" max="10496" width="15.33203125" style="214"/>
    <col min="10497" max="10497" width="15.33203125" style="214" customWidth="1"/>
    <col min="10498" max="10498" width="8.83203125" style="214" bestFit="1" customWidth="1"/>
    <col min="10499" max="10499" width="8.6640625" style="214" bestFit="1" customWidth="1"/>
    <col min="10500" max="10500" width="8.5" style="214" bestFit="1" customWidth="1"/>
    <col min="10501" max="10501" width="8" style="214" bestFit="1" customWidth="1"/>
    <col min="10502" max="10502" width="1.5" style="214" customWidth="1"/>
    <col min="10503" max="10503" width="8.33203125" style="214" bestFit="1" customWidth="1"/>
    <col min="10504" max="10504" width="9.33203125" style="214" bestFit="1" customWidth="1"/>
    <col min="10505" max="10505" width="1.5" style="214" customWidth="1"/>
    <col min="10506" max="10506" width="8" style="214" customWidth="1"/>
    <col min="10507" max="10507" width="9.33203125" style="214" bestFit="1" customWidth="1"/>
    <col min="10508" max="10509" width="8" style="214" customWidth="1"/>
    <col min="10510" max="10510" width="13.1640625" style="214" customWidth="1"/>
    <col min="10511" max="10511" width="12" style="214" bestFit="1" customWidth="1"/>
    <col min="10512" max="10512" width="9.33203125" style="214" bestFit="1" customWidth="1"/>
    <col min="10513" max="10513" width="8.1640625" style="214" customWidth="1"/>
    <col min="10514" max="10514" width="2.83203125" style="214" bestFit="1" customWidth="1"/>
    <col min="10515" max="10515" width="5.83203125" style="214" bestFit="1" customWidth="1"/>
    <col min="10516" max="10752" width="15.33203125" style="214"/>
    <col min="10753" max="10753" width="15.33203125" style="214" customWidth="1"/>
    <col min="10754" max="10754" width="8.83203125" style="214" bestFit="1" customWidth="1"/>
    <col min="10755" max="10755" width="8.6640625" style="214" bestFit="1" customWidth="1"/>
    <col min="10756" max="10756" width="8.5" style="214" bestFit="1" customWidth="1"/>
    <col min="10757" max="10757" width="8" style="214" bestFit="1" customWidth="1"/>
    <col min="10758" max="10758" width="1.5" style="214" customWidth="1"/>
    <col min="10759" max="10759" width="8.33203125" style="214" bestFit="1" customWidth="1"/>
    <col min="10760" max="10760" width="9.33203125" style="214" bestFit="1" customWidth="1"/>
    <col min="10761" max="10761" width="1.5" style="214" customWidth="1"/>
    <col min="10762" max="10762" width="8" style="214" customWidth="1"/>
    <col min="10763" max="10763" width="9.33203125" style="214" bestFit="1" customWidth="1"/>
    <col min="10764" max="10765" width="8" style="214" customWidth="1"/>
    <col min="10766" max="10766" width="13.1640625" style="214" customWidth="1"/>
    <col min="10767" max="10767" width="12" style="214" bestFit="1" customWidth="1"/>
    <col min="10768" max="10768" width="9.33203125" style="214" bestFit="1" customWidth="1"/>
    <col min="10769" max="10769" width="8.1640625" style="214" customWidth="1"/>
    <col min="10770" max="10770" width="2.83203125" style="214" bestFit="1" customWidth="1"/>
    <col min="10771" max="10771" width="5.83203125" style="214" bestFit="1" customWidth="1"/>
    <col min="10772" max="11008" width="15.33203125" style="214"/>
    <col min="11009" max="11009" width="15.33203125" style="214" customWidth="1"/>
    <col min="11010" max="11010" width="8.83203125" style="214" bestFit="1" customWidth="1"/>
    <col min="11011" max="11011" width="8.6640625" style="214" bestFit="1" customWidth="1"/>
    <col min="11012" max="11012" width="8.5" style="214" bestFit="1" customWidth="1"/>
    <col min="11013" max="11013" width="8" style="214" bestFit="1" customWidth="1"/>
    <col min="11014" max="11014" width="1.5" style="214" customWidth="1"/>
    <col min="11015" max="11015" width="8.33203125" style="214" bestFit="1" customWidth="1"/>
    <col min="11016" max="11016" width="9.33203125" style="214" bestFit="1" customWidth="1"/>
    <col min="11017" max="11017" width="1.5" style="214" customWidth="1"/>
    <col min="11018" max="11018" width="8" style="214" customWidth="1"/>
    <col min="11019" max="11019" width="9.33203125" style="214" bestFit="1" customWidth="1"/>
    <col min="11020" max="11021" width="8" style="214" customWidth="1"/>
    <col min="11022" max="11022" width="13.1640625" style="214" customWidth="1"/>
    <col min="11023" max="11023" width="12" style="214" bestFit="1" customWidth="1"/>
    <col min="11024" max="11024" width="9.33203125" style="214" bestFit="1" customWidth="1"/>
    <col min="11025" max="11025" width="8.1640625" style="214" customWidth="1"/>
    <col min="11026" max="11026" width="2.83203125" style="214" bestFit="1" customWidth="1"/>
    <col min="11027" max="11027" width="5.83203125" style="214" bestFit="1" customWidth="1"/>
    <col min="11028" max="11264" width="15.33203125" style="214"/>
    <col min="11265" max="11265" width="15.33203125" style="214" customWidth="1"/>
    <col min="11266" max="11266" width="8.83203125" style="214" bestFit="1" customWidth="1"/>
    <col min="11267" max="11267" width="8.6640625" style="214" bestFit="1" customWidth="1"/>
    <col min="11268" max="11268" width="8.5" style="214" bestFit="1" customWidth="1"/>
    <col min="11269" max="11269" width="8" style="214" bestFit="1" customWidth="1"/>
    <col min="11270" max="11270" width="1.5" style="214" customWidth="1"/>
    <col min="11271" max="11271" width="8.33203125" style="214" bestFit="1" customWidth="1"/>
    <col min="11272" max="11272" width="9.33203125" style="214" bestFit="1" customWidth="1"/>
    <col min="11273" max="11273" width="1.5" style="214" customWidth="1"/>
    <col min="11274" max="11274" width="8" style="214" customWidth="1"/>
    <col min="11275" max="11275" width="9.33203125" style="214" bestFit="1" customWidth="1"/>
    <col min="11276" max="11277" width="8" style="214" customWidth="1"/>
    <col min="11278" max="11278" width="13.1640625" style="214" customWidth="1"/>
    <col min="11279" max="11279" width="12" style="214" bestFit="1" customWidth="1"/>
    <col min="11280" max="11280" width="9.33203125" style="214" bestFit="1" customWidth="1"/>
    <col min="11281" max="11281" width="8.1640625" style="214" customWidth="1"/>
    <col min="11282" max="11282" width="2.83203125" style="214" bestFit="1" customWidth="1"/>
    <col min="11283" max="11283" width="5.83203125" style="214" bestFit="1" customWidth="1"/>
    <col min="11284" max="11520" width="15.33203125" style="214"/>
    <col min="11521" max="11521" width="15.33203125" style="214" customWidth="1"/>
    <col min="11522" max="11522" width="8.83203125" style="214" bestFit="1" customWidth="1"/>
    <col min="11523" max="11523" width="8.6640625" style="214" bestFit="1" customWidth="1"/>
    <col min="11524" max="11524" width="8.5" style="214" bestFit="1" customWidth="1"/>
    <col min="11525" max="11525" width="8" style="214" bestFit="1" customWidth="1"/>
    <col min="11526" max="11526" width="1.5" style="214" customWidth="1"/>
    <col min="11527" max="11527" width="8.33203125" style="214" bestFit="1" customWidth="1"/>
    <col min="11528" max="11528" width="9.33203125" style="214" bestFit="1" customWidth="1"/>
    <col min="11529" max="11529" width="1.5" style="214" customWidth="1"/>
    <col min="11530" max="11530" width="8" style="214" customWidth="1"/>
    <col min="11531" max="11531" width="9.33203125" style="214" bestFit="1" customWidth="1"/>
    <col min="11532" max="11533" width="8" style="214" customWidth="1"/>
    <col min="11534" max="11534" width="13.1640625" style="214" customWidth="1"/>
    <col min="11535" max="11535" width="12" style="214" bestFit="1" customWidth="1"/>
    <col min="11536" max="11536" width="9.33203125" style="214" bestFit="1" customWidth="1"/>
    <col min="11537" max="11537" width="8.1640625" style="214" customWidth="1"/>
    <col min="11538" max="11538" width="2.83203125" style="214" bestFit="1" customWidth="1"/>
    <col min="11539" max="11539" width="5.83203125" style="214" bestFit="1" customWidth="1"/>
    <col min="11540" max="11776" width="15.33203125" style="214"/>
    <col min="11777" max="11777" width="15.33203125" style="214" customWidth="1"/>
    <col min="11778" max="11778" width="8.83203125" style="214" bestFit="1" customWidth="1"/>
    <col min="11779" max="11779" width="8.6640625" style="214" bestFit="1" customWidth="1"/>
    <col min="11780" max="11780" width="8.5" style="214" bestFit="1" customWidth="1"/>
    <col min="11781" max="11781" width="8" style="214" bestFit="1" customWidth="1"/>
    <col min="11782" max="11782" width="1.5" style="214" customWidth="1"/>
    <col min="11783" max="11783" width="8.33203125" style="214" bestFit="1" customWidth="1"/>
    <col min="11784" max="11784" width="9.33203125" style="214" bestFit="1" customWidth="1"/>
    <col min="11785" max="11785" width="1.5" style="214" customWidth="1"/>
    <col min="11786" max="11786" width="8" style="214" customWidth="1"/>
    <col min="11787" max="11787" width="9.33203125" style="214" bestFit="1" customWidth="1"/>
    <col min="11788" max="11789" width="8" style="214" customWidth="1"/>
    <col min="11790" max="11790" width="13.1640625" style="214" customWidth="1"/>
    <col min="11791" max="11791" width="12" style="214" bestFit="1" customWidth="1"/>
    <col min="11792" max="11792" width="9.33203125" style="214" bestFit="1" customWidth="1"/>
    <col min="11793" max="11793" width="8.1640625" style="214" customWidth="1"/>
    <col min="11794" max="11794" width="2.83203125" style="214" bestFit="1" customWidth="1"/>
    <col min="11795" max="11795" width="5.83203125" style="214" bestFit="1" customWidth="1"/>
    <col min="11796" max="12032" width="15.33203125" style="214"/>
    <col min="12033" max="12033" width="15.33203125" style="214" customWidth="1"/>
    <col min="12034" max="12034" width="8.83203125" style="214" bestFit="1" customWidth="1"/>
    <col min="12035" max="12035" width="8.6640625" style="214" bestFit="1" customWidth="1"/>
    <col min="12036" max="12036" width="8.5" style="214" bestFit="1" customWidth="1"/>
    <col min="12037" max="12037" width="8" style="214" bestFit="1" customWidth="1"/>
    <col min="12038" max="12038" width="1.5" style="214" customWidth="1"/>
    <col min="12039" max="12039" width="8.33203125" style="214" bestFit="1" customWidth="1"/>
    <col min="12040" max="12040" width="9.33203125" style="214" bestFit="1" customWidth="1"/>
    <col min="12041" max="12041" width="1.5" style="214" customWidth="1"/>
    <col min="12042" max="12042" width="8" style="214" customWidth="1"/>
    <col min="12043" max="12043" width="9.33203125" style="214" bestFit="1" customWidth="1"/>
    <col min="12044" max="12045" width="8" style="214" customWidth="1"/>
    <col min="12046" max="12046" width="13.1640625" style="214" customWidth="1"/>
    <col min="12047" max="12047" width="12" style="214" bestFit="1" customWidth="1"/>
    <col min="12048" max="12048" width="9.33203125" style="214" bestFit="1" customWidth="1"/>
    <col min="12049" max="12049" width="8.1640625" style="214" customWidth="1"/>
    <col min="12050" max="12050" width="2.83203125" style="214" bestFit="1" customWidth="1"/>
    <col min="12051" max="12051" width="5.83203125" style="214" bestFit="1" customWidth="1"/>
    <col min="12052" max="12288" width="15.33203125" style="214"/>
    <col min="12289" max="12289" width="15.33203125" style="214" customWidth="1"/>
    <col min="12290" max="12290" width="8.83203125" style="214" bestFit="1" customWidth="1"/>
    <col min="12291" max="12291" width="8.6640625" style="214" bestFit="1" customWidth="1"/>
    <col min="12292" max="12292" width="8.5" style="214" bestFit="1" customWidth="1"/>
    <col min="12293" max="12293" width="8" style="214" bestFit="1" customWidth="1"/>
    <col min="12294" max="12294" width="1.5" style="214" customWidth="1"/>
    <col min="12295" max="12295" width="8.33203125" style="214" bestFit="1" customWidth="1"/>
    <col min="12296" max="12296" width="9.33203125" style="214" bestFit="1" customWidth="1"/>
    <col min="12297" max="12297" width="1.5" style="214" customWidth="1"/>
    <col min="12298" max="12298" width="8" style="214" customWidth="1"/>
    <col min="12299" max="12299" width="9.33203125" style="214" bestFit="1" customWidth="1"/>
    <col min="12300" max="12301" width="8" style="214" customWidth="1"/>
    <col min="12302" max="12302" width="13.1640625" style="214" customWidth="1"/>
    <col min="12303" max="12303" width="12" style="214" bestFit="1" customWidth="1"/>
    <col min="12304" max="12304" width="9.33203125" style="214" bestFit="1" customWidth="1"/>
    <col min="12305" max="12305" width="8.1640625" style="214" customWidth="1"/>
    <col min="12306" max="12306" width="2.83203125" style="214" bestFit="1" customWidth="1"/>
    <col min="12307" max="12307" width="5.83203125" style="214" bestFit="1" customWidth="1"/>
    <col min="12308" max="12544" width="15.33203125" style="214"/>
    <col min="12545" max="12545" width="15.33203125" style="214" customWidth="1"/>
    <col min="12546" max="12546" width="8.83203125" style="214" bestFit="1" customWidth="1"/>
    <col min="12547" max="12547" width="8.6640625" style="214" bestFit="1" customWidth="1"/>
    <col min="12548" max="12548" width="8.5" style="214" bestFit="1" customWidth="1"/>
    <col min="12549" max="12549" width="8" style="214" bestFit="1" customWidth="1"/>
    <col min="12550" max="12550" width="1.5" style="214" customWidth="1"/>
    <col min="12551" max="12551" width="8.33203125" style="214" bestFit="1" customWidth="1"/>
    <col min="12552" max="12552" width="9.33203125" style="214" bestFit="1" customWidth="1"/>
    <col min="12553" max="12553" width="1.5" style="214" customWidth="1"/>
    <col min="12554" max="12554" width="8" style="214" customWidth="1"/>
    <col min="12555" max="12555" width="9.33203125" style="214" bestFit="1" customWidth="1"/>
    <col min="12556" max="12557" width="8" style="214" customWidth="1"/>
    <col min="12558" max="12558" width="13.1640625" style="214" customWidth="1"/>
    <col min="12559" max="12559" width="12" style="214" bestFit="1" customWidth="1"/>
    <col min="12560" max="12560" width="9.33203125" style="214" bestFit="1" customWidth="1"/>
    <col min="12561" max="12561" width="8.1640625" style="214" customWidth="1"/>
    <col min="12562" max="12562" width="2.83203125" style="214" bestFit="1" customWidth="1"/>
    <col min="12563" max="12563" width="5.83203125" style="214" bestFit="1" customWidth="1"/>
    <col min="12564" max="12800" width="15.33203125" style="214"/>
    <col min="12801" max="12801" width="15.33203125" style="214" customWidth="1"/>
    <col min="12802" max="12802" width="8.83203125" style="214" bestFit="1" customWidth="1"/>
    <col min="12803" max="12803" width="8.6640625" style="214" bestFit="1" customWidth="1"/>
    <col min="12804" max="12804" width="8.5" style="214" bestFit="1" customWidth="1"/>
    <col min="12805" max="12805" width="8" style="214" bestFit="1" customWidth="1"/>
    <col min="12806" max="12806" width="1.5" style="214" customWidth="1"/>
    <col min="12807" max="12807" width="8.33203125" style="214" bestFit="1" customWidth="1"/>
    <col min="12808" max="12808" width="9.33203125" style="214" bestFit="1" customWidth="1"/>
    <col min="12809" max="12809" width="1.5" style="214" customWidth="1"/>
    <col min="12810" max="12810" width="8" style="214" customWidth="1"/>
    <col min="12811" max="12811" width="9.33203125" style="214" bestFit="1" customWidth="1"/>
    <col min="12812" max="12813" width="8" style="214" customWidth="1"/>
    <col min="12814" max="12814" width="13.1640625" style="214" customWidth="1"/>
    <col min="12815" max="12815" width="12" style="214" bestFit="1" customWidth="1"/>
    <col min="12816" max="12816" width="9.33203125" style="214" bestFit="1" customWidth="1"/>
    <col min="12817" max="12817" width="8.1640625" style="214" customWidth="1"/>
    <col min="12818" max="12818" width="2.83203125" style="214" bestFit="1" customWidth="1"/>
    <col min="12819" max="12819" width="5.83203125" style="214" bestFit="1" customWidth="1"/>
    <col min="12820" max="13056" width="15.33203125" style="214"/>
    <col min="13057" max="13057" width="15.33203125" style="214" customWidth="1"/>
    <col min="13058" max="13058" width="8.83203125" style="214" bestFit="1" customWidth="1"/>
    <col min="13059" max="13059" width="8.6640625" style="214" bestFit="1" customWidth="1"/>
    <col min="13060" max="13060" width="8.5" style="214" bestFit="1" customWidth="1"/>
    <col min="13061" max="13061" width="8" style="214" bestFit="1" customWidth="1"/>
    <col min="13062" max="13062" width="1.5" style="214" customWidth="1"/>
    <col min="13063" max="13063" width="8.33203125" style="214" bestFit="1" customWidth="1"/>
    <col min="13064" max="13064" width="9.33203125" style="214" bestFit="1" customWidth="1"/>
    <col min="13065" max="13065" width="1.5" style="214" customWidth="1"/>
    <col min="13066" max="13066" width="8" style="214" customWidth="1"/>
    <col min="13067" max="13067" width="9.33203125" style="214" bestFit="1" customWidth="1"/>
    <col min="13068" max="13069" width="8" style="214" customWidth="1"/>
    <col min="13070" max="13070" width="13.1640625" style="214" customWidth="1"/>
    <col min="13071" max="13071" width="12" style="214" bestFit="1" customWidth="1"/>
    <col min="13072" max="13072" width="9.33203125" style="214" bestFit="1" customWidth="1"/>
    <col min="13073" max="13073" width="8.1640625" style="214" customWidth="1"/>
    <col min="13074" max="13074" width="2.83203125" style="214" bestFit="1" customWidth="1"/>
    <col min="13075" max="13075" width="5.83203125" style="214" bestFit="1" customWidth="1"/>
    <col min="13076" max="13312" width="15.33203125" style="214"/>
    <col min="13313" max="13313" width="15.33203125" style="214" customWidth="1"/>
    <col min="13314" max="13314" width="8.83203125" style="214" bestFit="1" customWidth="1"/>
    <col min="13315" max="13315" width="8.6640625" style="214" bestFit="1" customWidth="1"/>
    <col min="13316" max="13316" width="8.5" style="214" bestFit="1" customWidth="1"/>
    <col min="13317" max="13317" width="8" style="214" bestFit="1" customWidth="1"/>
    <col min="13318" max="13318" width="1.5" style="214" customWidth="1"/>
    <col min="13319" max="13319" width="8.33203125" style="214" bestFit="1" customWidth="1"/>
    <col min="13320" max="13320" width="9.33203125" style="214" bestFit="1" customWidth="1"/>
    <col min="13321" max="13321" width="1.5" style="214" customWidth="1"/>
    <col min="13322" max="13322" width="8" style="214" customWidth="1"/>
    <col min="13323" max="13323" width="9.33203125" style="214" bestFit="1" customWidth="1"/>
    <col min="13324" max="13325" width="8" style="214" customWidth="1"/>
    <col min="13326" max="13326" width="13.1640625" style="214" customWidth="1"/>
    <col min="13327" max="13327" width="12" style="214" bestFit="1" customWidth="1"/>
    <col min="13328" max="13328" width="9.33203125" style="214" bestFit="1" customWidth="1"/>
    <col min="13329" max="13329" width="8.1640625" style="214" customWidth="1"/>
    <col min="13330" max="13330" width="2.83203125" style="214" bestFit="1" customWidth="1"/>
    <col min="13331" max="13331" width="5.83203125" style="214" bestFit="1" customWidth="1"/>
    <col min="13332" max="13568" width="15.33203125" style="214"/>
    <col min="13569" max="13569" width="15.33203125" style="214" customWidth="1"/>
    <col min="13570" max="13570" width="8.83203125" style="214" bestFit="1" customWidth="1"/>
    <col min="13571" max="13571" width="8.6640625" style="214" bestFit="1" customWidth="1"/>
    <col min="13572" max="13572" width="8.5" style="214" bestFit="1" customWidth="1"/>
    <col min="13573" max="13573" width="8" style="214" bestFit="1" customWidth="1"/>
    <col min="13574" max="13574" width="1.5" style="214" customWidth="1"/>
    <col min="13575" max="13575" width="8.33203125" style="214" bestFit="1" customWidth="1"/>
    <col min="13576" max="13576" width="9.33203125" style="214" bestFit="1" customWidth="1"/>
    <col min="13577" max="13577" width="1.5" style="214" customWidth="1"/>
    <col min="13578" max="13578" width="8" style="214" customWidth="1"/>
    <col min="13579" max="13579" width="9.33203125" style="214" bestFit="1" customWidth="1"/>
    <col min="13580" max="13581" width="8" style="214" customWidth="1"/>
    <col min="13582" max="13582" width="13.1640625" style="214" customWidth="1"/>
    <col min="13583" max="13583" width="12" style="214" bestFit="1" customWidth="1"/>
    <col min="13584" max="13584" width="9.33203125" style="214" bestFit="1" customWidth="1"/>
    <col min="13585" max="13585" width="8.1640625" style="214" customWidth="1"/>
    <col min="13586" max="13586" width="2.83203125" style="214" bestFit="1" customWidth="1"/>
    <col min="13587" max="13587" width="5.83203125" style="214" bestFit="1" customWidth="1"/>
    <col min="13588" max="13824" width="15.33203125" style="214"/>
    <col min="13825" max="13825" width="15.33203125" style="214" customWidth="1"/>
    <col min="13826" max="13826" width="8.83203125" style="214" bestFit="1" customWidth="1"/>
    <col min="13827" max="13827" width="8.6640625" style="214" bestFit="1" customWidth="1"/>
    <col min="13828" max="13828" width="8.5" style="214" bestFit="1" customWidth="1"/>
    <col min="13829" max="13829" width="8" style="214" bestFit="1" customWidth="1"/>
    <col min="13830" max="13830" width="1.5" style="214" customWidth="1"/>
    <col min="13831" max="13831" width="8.33203125" style="214" bestFit="1" customWidth="1"/>
    <col min="13832" max="13832" width="9.33203125" style="214" bestFit="1" customWidth="1"/>
    <col min="13833" max="13833" width="1.5" style="214" customWidth="1"/>
    <col min="13834" max="13834" width="8" style="214" customWidth="1"/>
    <col min="13835" max="13835" width="9.33203125" style="214" bestFit="1" customWidth="1"/>
    <col min="13836" max="13837" width="8" style="214" customWidth="1"/>
    <col min="13838" max="13838" width="13.1640625" style="214" customWidth="1"/>
    <col min="13839" max="13839" width="12" style="214" bestFit="1" customWidth="1"/>
    <col min="13840" max="13840" width="9.33203125" style="214" bestFit="1" customWidth="1"/>
    <col min="13841" max="13841" width="8.1640625" style="214" customWidth="1"/>
    <col min="13842" max="13842" width="2.83203125" style="214" bestFit="1" customWidth="1"/>
    <col min="13843" max="13843" width="5.83203125" style="214" bestFit="1" customWidth="1"/>
    <col min="13844" max="14080" width="15.33203125" style="214"/>
    <col min="14081" max="14081" width="15.33203125" style="214" customWidth="1"/>
    <col min="14082" max="14082" width="8.83203125" style="214" bestFit="1" customWidth="1"/>
    <col min="14083" max="14083" width="8.6640625" style="214" bestFit="1" customWidth="1"/>
    <col min="14084" max="14084" width="8.5" style="214" bestFit="1" customWidth="1"/>
    <col min="14085" max="14085" width="8" style="214" bestFit="1" customWidth="1"/>
    <col min="14086" max="14086" width="1.5" style="214" customWidth="1"/>
    <col min="14087" max="14087" width="8.33203125" style="214" bestFit="1" customWidth="1"/>
    <col min="14088" max="14088" width="9.33203125" style="214" bestFit="1" customWidth="1"/>
    <col min="14089" max="14089" width="1.5" style="214" customWidth="1"/>
    <col min="14090" max="14090" width="8" style="214" customWidth="1"/>
    <col min="14091" max="14091" width="9.33203125" style="214" bestFit="1" customWidth="1"/>
    <col min="14092" max="14093" width="8" style="214" customWidth="1"/>
    <col min="14094" max="14094" width="13.1640625" style="214" customWidth="1"/>
    <col min="14095" max="14095" width="12" style="214" bestFit="1" customWidth="1"/>
    <col min="14096" max="14096" width="9.33203125" style="214" bestFit="1" customWidth="1"/>
    <col min="14097" max="14097" width="8.1640625" style="214" customWidth="1"/>
    <col min="14098" max="14098" width="2.83203125" style="214" bestFit="1" customWidth="1"/>
    <col min="14099" max="14099" width="5.83203125" style="214" bestFit="1" customWidth="1"/>
    <col min="14100" max="14336" width="15.33203125" style="214"/>
    <col min="14337" max="14337" width="15.33203125" style="214" customWidth="1"/>
    <col min="14338" max="14338" width="8.83203125" style="214" bestFit="1" customWidth="1"/>
    <col min="14339" max="14339" width="8.6640625" style="214" bestFit="1" customWidth="1"/>
    <col min="14340" max="14340" width="8.5" style="214" bestFit="1" customWidth="1"/>
    <col min="14341" max="14341" width="8" style="214" bestFit="1" customWidth="1"/>
    <col min="14342" max="14342" width="1.5" style="214" customWidth="1"/>
    <col min="14343" max="14343" width="8.33203125" style="214" bestFit="1" customWidth="1"/>
    <col min="14344" max="14344" width="9.33203125" style="214" bestFit="1" customWidth="1"/>
    <col min="14345" max="14345" width="1.5" style="214" customWidth="1"/>
    <col min="14346" max="14346" width="8" style="214" customWidth="1"/>
    <col min="14347" max="14347" width="9.33203125" style="214" bestFit="1" customWidth="1"/>
    <col min="14348" max="14349" width="8" style="214" customWidth="1"/>
    <col min="14350" max="14350" width="13.1640625" style="214" customWidth="1"/>
    <col min="14351" max="14351" width="12" style="214" bestFit="1" customWidth="1"/>
    <col min="14352" max="14352" width="9.33203125" style="214" bestFit="1" customWidth="1"/>
    <col min="14353" max="14353" width="8.1640625" style="214" customWidth="1"/>
    <col min="14354" max="14354" width="2.83203125" style="214" bestFit="1" customWidth="1"/>
    <col min="14355" max="14355" width="5.83203125" style="214" bestFit="1" customWidth="1"/>
    <col min="14356" max="14592" width="15.33203125" style="214"/>
    <col min="14593" max="14593" width="15.33203125" style="214" customWidth="1"/>
    <col min="14594" max="14594" width="8.83203125" style="214" bestFit="1" customWidth="1"/>
    <col min="14595" max="14595" width="8.6640625" style="214" bestFit="1" customWidth="1"/>
    <col min="14596" max="14596" width="8.5" style="214" bestFit="1" customWidth="1"/>
    <col min="14597" max="14597" width="8" style="214" bestFit="1" customWidth="1"/>
    <col min="14598" max="14598" width="1.5" style="214" customWidth="1"/>
    <col min="14599" max="14599" width="8.33203125" style="214" bestFit="1" customWidth="1"/>
    <col min="14600" max="14600" width="9.33203125" style="214" bestFit="1" customWidth="1"/>
    <col min="14601" max="14601" width="1.5" style="214" customWidth="1"/>
    <col min="14602" max="14602" width="8" style="214" customWidth="1"/>
    <col min="14603" max="14603" width="9.33203125" style="214" bestFit="1" customWidth="1"/>
    <col min="14604" max="14605" width="8" style="214" customWidth="1"/>
    <col min="14606" max="14606" width="13.1640625" style="214" customWidth="1"/>
    <col min="14607" max="14607" width="12" style="214" bestFit="1" customWidth="1"/>
    <col min="14608" max="14608" width="9.33203125" style="214" bestFit="1" customWidth="1"/>
    <col min="14609" max="14609" width="8.1640625" style="214" customWidth="1"/>
    <col min="14610" max="14610" width="2.83203125" style="214" bestFit="1" customWidth="1"/>
    <col min="14611" max="14611" width="5.83203125" style="214" bestFit="1" customWidth="1"/>
    <col min="14612" max="14848" width="15.33203125" style="214"/>
    <col min="14849" max="14849" width="15.33203125" style="214" customWidth="1"/>
    <col min="14850" max="14850" width="8.83203125" style="214" bestFit="1" customWidth="1"/>
    <col min="14851" max="14851" width="8.6640625" style="214" bestFit="1" customWidth="1"/>
    <col min="14852" max="14852" width="8.5" style="214" bestFit="1" customWidth="1"/>
    <col min="14853" max="14853" width="8" style="214" bestFit="1" customWidth="1"/>
    <col min="14854" max="14854" width="1.5" style="214" customWidth="1"/>
    <col min="14855" max="14855" width="8.33203125" style="214" bestFit="1" customWidth="1"/>
    <col min="14856" max="14856" width="9.33203125" style="214" bestFit="1" customWidth="1"/>
    <col min="14857" max="14857" width="1.5" style="214" customWidth="1"/>
    <col min="14858" max="14858" width="8" style="214" customWidth="1"/>
    <col min="14859" max="14859" width="9.33203125" style="214" bestFit="1" customWidth="1"/>
    <col min="14860" max="14861" width="8" style="214" customWidth="1"/>
    <col min="14862" max="14862" width="13.1640625" style="214" customWidth="1"/>
    <col min="14863" max="14863" width="12" style="214" bestFit="1" customWidth="1"/>
    <col min="14864" max="14864" width="9.33203125" style="214" bestFit="1" customWidth="1"/>
    <col min="14865" max="14865" width="8.1640625" style="214" customWidth="1"/>
    <col min="14866" max="14866" width="2.83203125" style="214" bestFit="1" customWidth="1"/>
    <col min="14867" max="14867" width="5.83203125" style="214" bestFit="1" customWidth="1"/>
    <col min="14868" max="15104" width="15.33203125" style="214"/>
    <col min="15105" max="15105" width="15.33203125" style="214" customWidth="1"/>
    <col min="15106" max="15106" width="8.83203125" style="214" bestFit="1" customWidth="1"/>
    <col min="15107" max="15107" width="8.6640625" style="214" bestFit="1" customWidth="1"/>
    <col min="15108" max="15108" width="8.5" style="214" bestFit="1" customWidth="1"/>
    <col min="15109" max="15109" width="8" style="214" bestFit="1" customWidth="1"/>
    <col min="15110" max="15110" width="1.5" style="214" customWidth="1"/>
    <col min="15111" max="15111" width="8.33203125" style="214" bestFit="1" customWidth="1"/>
    <col min="15112" max="15112" width="9.33203125" style="214" bestFit="1" customWidth="1"/>
    <col min="15113" max="15113" width="1.5" style="214" customWidth="1"/>
    <col min="15114" max="15114" width="8" style="214" customWidth="1"/>
    <col min="15115" max="15115" width="9.33203125" style="214" bestFit="1" customWidth="1"/>
    <col min="15116" max="15117" width="8" style="214" customWidth="1"/>
    <col min="15118" max="15118" width="13.1640625" style="214" customWidth="1"/>
    <col min="15119" max="15119" width="12" style="214" bestFit="1" customWidth="1"/>
    <col min="15120" max="15120" width="9.33203125" style="214" bestFit="1" customWidth="1"/>
    <col min="15121" max="15121" width="8.1640625" style="214" customWidth="1"/>
    <col min="15122" max="15122" width="2.83203125" style="214" bestFit="1" customWidth="1"/>
    <col min="15123" max="15123" width="5.83203125" style="214" bestFit="1" customWidth="1"/>
    <col min="15124" max="15360" width="15.33203125" style="214"/>
    <col min="15361" max="15361" width="15.33203125" style="214" customWidth="1"/>
    <col min="15362" max="15362" width="8.83203125" style="214" bestFit="1" customWidth="1"/>
    <col min="15363" max="15363" width="8.6640625" style="214" bestFit="1" customWidth="1"/>
    <col min="15364" max="15364" width="8.5" style="214" bestFit="1" customWidth="1"/>
    <col min="15365" max="15365" width="8" style="214" bestFit="1" customWidth="1"/>
    <col min="15366" max="15366" width="1.5" style="214" customWidth="1"/>
    <col min="15367" max="15367" width="8.33203125" style="214" bestFit="1" customWidth="1"/>
    <col min="15368" max="15368" width="9.33203125" style="214" bestFit="1" customWidth="1"/>
    <col min="15369" max="15369" width="1.5" style="214" customWidth="1"/>
    <col min="15370" max="15370" width="8" style="214" customWidth="1"/>
    <col min="15371" max="15371" width="9.33203125" style="214" bestFit="1" customWidth="1"/>
    <col min="15372" max="15373" width="8" style="214" customWidth="1"/>
    <col min="15374" max="15374" width="13.1640625" style="214" customWidth="1"/>
    <col min="15375" max="15375" width="12" style="214" bestFit="1" customWidth="1"/>
    <col min="15376" max="15376" width="9.33203125" style="214" bestFit="1" customWidth="1"/>
    <col min="15377" max="15377" width="8.1640625" style="214" customWidth="1"/>
    <col min="15378" max="15378" width="2.83203125" style="214" bestFit="1" customWidth="1"/>
    <col min="15379" max="15379" width="5.83203125" style="214" bestFit="1" customWidth="1"/>
    <col min="15380" max="15616" width="15.33203125" style="214"/>
    <col min="15617" max="15617" width="15.33203125" style="214" customWidth="1"/>
    <col min="15618" max="15618" width="8.83203125" style="214" bestFit="1" customWidth="1"/>
    <col min="15619" max="15619" width="8.6640625" style="214" bestFit="1" customWidth="1"/>
    <col min="15620" max="15620" width="8.5" style="214" bestFit="1" customWidth="1"/>
    <col min="15621" max="15621" width="8" style="214" bestFit="1" customWidth="1"/>
    <col min="15622" max="15622" width="1.5" style="214" customWidth="1"/>
    <col min="15623" max="15623" width="8.33203125" style="214" bestFit="1" customWidth="1"/>
    <col min="15624" max="15624" width="9.33203125" style="214" bestFit="1" customWidth="1"/>
    <col min="15625" max="15625" width="1.5" style="214" customWidth="1"/>
    <col min="15626" max="15626" width="8" style="214" customWidth="1"/>
    <col min="15627" max="15627" width="9.33203125" style="214" bestFit="1" customWidth="1"/>
    <col min="15628" max="15629" width="8" style="214" customWidth="1"/>
    <col min="15630" max="15630" width="13.1640625" style="214" customWidth="1"/>
    <col min="15631" max="15631" width="12" style="214" bestFit="1" customWidth="1"/>
    <col min="15632" max="15632" width="9.33203125" style="214" bestFit="1" customWidth="1"/>
    <col min="15633" max="15633" width="8.1640625" style="214" customWidth="1"/>
    <col min="15634" max="15634" width="2.83203125" style="214" bestFit="1" customWidth="1"/>
    <col min="15635" max="15635" width="5.83203125" style="214" bestFit="1" customWidth="1"/>
    <col min="15636" max="15872" width="15.33203125" style="214"/>
    <col min="15873" max="15873" width="15.33203125" style="214" customWidth="1"/>
    <col min="15874" max="15874" width="8.83203125" style="214" bestFit="1" customWidth="1"/>
    <col min="15875" max="15875" width="8.6640625" style="214" bestFit="1" customWidth="1"/>
    <col min="15876" max="15876" width="8.5" style="214" bestFit="1" customWidth="1"/>
    <col min="15877" max="15877" width="8" style="214" bestFit="1" customWidth="1"/>
    <col min="15878" max="15878" width="1.5" style="214" customWidth="1"/>
    <col min="15879" max="15879" width="8.33203125" style="214" bestFit="1" customWidth="1"/>
    <col min="15880" max="15880" width="9.33203125" style="214" bestFit="1" customWidth="1"/>
    <col min="15881" max="15881" width="1.5" style="214" customWidth="1"/>
    <col min="15882" max="15882" width="8" style="214" customWidth="1"/>
    <col min="15883" max="15883" width="9.33203125" style="214" bestFit="1" customWidth="1"/>
    <col min="15884" max="15885" width="8" style="214" customWidth="1"/>
    <col min="15886" max="15886" width="13.1640625" style="214" customWidth="1"/>
    <col min="15887" max="15887" width="12" style="214" bestFit="1" customWidth="1"/>
    <col min="15888" max="15888" width="9.33203125" style="214" bestFit="1" customWidth="1"/>
    <col min="15889" max="15889" width="8.1640625" style="214" customWidth="1"/>
    <col min="15890" max="15890" width="2.83203125" style="214" bestFit="1" customWidth="1"/>
    <col min="15891" max="15891" width="5.83203125" style="214" bestFit="1" customWidth="1"/>
    <col min="15892" max="16128" width="15.33203125" style="214"/>
    <col min="16129" max="16129" width="15.33203125" style="214" customWidth="1"/>
    <col min="16130" max="16130" width="8.83203125" style="214" bestFit="1" customWidth="1"/>
    <col min="16131" max="16131" width="8.6640625" style="214" bestFit="1" customWidth="1"/>
    <col min="16132" max="16132" width="8.5" style="214" bestFit="1" customWidth="1"/>
    <col min="16133" max="16133" width="8" style="214" bestFit="1" customWidth="1"/>
    <col min="16134" max="16134" width="1.5" style="214" customWidth="1"/>
    <col min="16135" max="16135" width="8.33203125" style="214" bestFit="1" customWidth="1"/>
    <col min="16136" max="16136" width="9.33203125" style="214" bestFit="1" customWidth="1"/>
    <col min="16137" max="16137" width="1.5" style="214" customWidth="1"/>
    <col min="16138" max="16138" width="8" style="214" customWidth="1"/>
    <col min="16139" max="16139" width="9.33203125" style="214" bestFit="1" customWidth="1"/>
    <col min="16140" max="16141" width="8" style="214" customWidth="1"/>
    <col min="16142" max="16142" width="13.1640625" style="214" customWidth="1"/>
    <col min="16143" max="16143" width="12" style="214" bestFit="1" customWidth="1"/>
    <col min="16144" max="16144" width="9.33203125" style="214" bestFit="1" customWidth="1"/>
    <col min="16145" max="16145" width="8.1640625" style="214" customWidth="1"/>
    <col min="16146" max="16146" width="2.83203125" style="214" bestFit="1" customWidth="1"/>
    <col min="16147" max="16147" width="5.83203125" style="214" bestFit="1" customWidth="1"/>
    <col min="16148" max="16384" width="15.33203125" style="214"/>
  </cols>
  <sheetData>
    <row r="1" spans="1:17" ht="12.75">
      <c r="A1" s="210" t="s">
        <v>235</v>
      </c>
      <c r="B1" s="211"/>
      <c r="C1" s="167"/>
      <c r="D1" s="167"/>
      <c r="E1" s="212"/>
      <c r="F1" s="212"/>
      <c r="G1" s="212"/>
      <c r="H1" s="212"/>
      <c r="I1" s="212"/>
      <c r="J1" s="212"/>
      <c r="K1" s="212"/>
      <c r="L1" s="213"/>
      <c r="M1" s="213"/>
      <c r="N1" s="213"/>
      <c r="O1" s="213"/>
      <c r="P1" s="212"/>
      <c r="Q1" s="213"/>
    </row>
    <row r="2" spans="1:17" ht="12.75">
      <c r="A2" s="403"/>
      <c r="B2" s="216"/>
      <c r="C2" s="216"/>
      <c r="D2" s="216"/>
      <c r="E2" s="215"/>
      <c r="F2" s="215"/>
      <c r="G2" s="215"/>
      <c r="H2" s="215"/>
      <c r="I2" s="215"/>
      <c r="J2" s="215"/>
      <c r="K2" s="217"/>
      <c r="L2" s="218"/>
      <c r="M2" s="218"/>
      <c r="N2" s="218"/>
      <c r="O2" s="218"/>
      <c r="P2" s="215"/>
      <c r="Q2" s="218" t="s">
        <v>129</v>
      </c>
    </row>
    <row r="3" spans="1:17" ht="12.75">
      <c r="A3" s="212"/>
      <c r="B3" s="219" t="s">
        <v>275</v>
      </c>
      <c r="C3" s="220"/>
      <c r="D3" s="219"/>
      <c r="E3" s="221"/>
      <c r="F3" s="221"/>
      <c r="G3" s="221" t="s">
        <v>276</v>
      </c>
      <c r="H3" s="221"/>
      <c r="I3" s="221"/>
      <c r="J3" s="398" t="s">
        <v>277</v>
      </c>
      <c r="K3" s="398"/>
      <c r="L3" s="398"/>
      <c r="M3" s="398"/>
      <c r="N3" s="398"/>
      <c r="O3" s="222"/>
      <c r="P3" s="398" t="s">
        <v>278</v>
      </c>
      <c r="Q3" s="398"/>
    </row>
    <row r="4" spans="1:17">
      <c r="A4" s="223"/>
      <c r="B4" s="224"/>
      <c r="C4" s="224"/>
      <c r="D4" s="224"/>
      <c r="E4" s="225"/>
      <c r="F4" s="213"/>
      <c r="G4" s="226"/>
      <c r="H4" s="227"/>
      <c r="I4" s="228"/>
      <c r="L4" s="400" t="s">
        <v>223</v>
      </c>
      <c r="M4" s="400"/>
      <c r="N4" s="229" t="s">
        <v>224</v>
      </c>
      <c r="O4" s="230"/>
      <c r="P4" s="213"/>
      <c r="Q4" s="213"/>
    </row>
    <row r="5" spans="1:17">
      <c r="A5" s="231"/>
      <c r="B5" s="232" t="s">
        <v>225</v>
      </c>
      <c r="C5" s="232" t="s">
        <v>226</v>
      </c>
      <c r="D5" s="232" t="s">
        <v>227</v>
      </c>
      <c r="E5" s="233" t="s">
        <v>228</v>
      </c>
      <c r="F5" s="233"/>
      <c r="G5" s="233" t="s">
        <v>229</v>
      </c>
      <c r="H5" s="233" t="s">
        <v>230</v>
      </c>
      <c r="I5" s="233"/>
      <c r="J5" s="234" t="s">
        <v>221</v>
      </c>
      <c r="K5" s="234" t="s">
        <v>222</v>
      </c>
      <c r="L5" s="235" t="s">
        <v>231</v>
      </c>
      <c r="M5" s="235" t="s">
        <v>232</v>
      </c>
      <c r="N5" s="235" t="s">
        <v>233</v>
      </c>
      <c r="O5" s="236"/>
      <c r="P5" s="233" t="s">
        <v>230</v>
      </c>
      <c r="Q5" s="235" t="s">
        <v>234</v>
      </c>
    </row>
    <row r="6" spans="1:17">
      <c r="A6" s="213"/>
      <c r="B6" s="237"/>
      <c r="C6" s="237"/>
      <c r="D6" s="237"/>
      <c r="E6" s="222"/>
      <c r="F6" s="222"/>
      <c r="G6" s="222"/>
      <c r="H6" s="222"/>
      <c r="I6" s="222"/>
      <c r="J6" s="222"/>
      <c r="K6" s="222"/>
      <c r="L6" s="238"/>
      <c r="M6" s="238"/>
      <c r="N6" s="238"/>
      <c r="O6" s="239"/>
      <c r="P6" s="222"/>
      <c r="Q6" s="238"/>
    </row>
    <row r="7" spans="1:17" s="242" customFormat="1">
      <c r="A7" s="240" t="s">
        <v>81</v>
      </c>
      <c r="B7" s="241">
        <v>7.8</v>
      </c>
      <c r="C7" s="241">
        <v>59</v>
      </c>
      <c r="D7" s="241">
        <v>31.2</v>
      </c>
      <c r="E7" s="241">
        <v>2</v>
      </c>
      <c r="F7" s="241"/>
      <c r="G7" s="241">
        <v>9.3000000000000007</v>
      </c>
      <c r="H7" s="241">
        <v>90.7</v>
      </c>
      <c r="I7" s="241"/>
      <c r="J7" s="241">
        <v>8.1999999999999993</v>
      </c>
      <c r="K7" s="241">
        <v>91.8</v>
      </c>
      <c r="L7" s="241">
        <v>71.400000000000006</v>
      </c>
      <c r="M7" s="241">
        <v>20.399999999999999</v>
      </c>
      <c r="N7" s="241">
        <v>80.689790818294171</v>
      </c>
      <c r="O7" s="241"/>
      <c r="P7" s="241">
        <v>89.2</v>
      </c>
      <c r="Q7" s="241">
        <v>10.8</v>
      </c>
    </row>
    <row r="8" spans="1:17" s="244" customFormat="1">
      <c r="A8" s="210" t="s">
        <v>158</v>
      </c>
      <c r="B8" s="243">
        <v>9</v>
      </c>
      <c r="C8" s="243">
        <v>48.4</v>
      </c>
      <c r="D8" s="243">
        <v>42.6</v>
      </c>
      <c r="E8" s="243">
        <v>0</v>
      </c>
      <c r="F8" s="243"/>
      <c r="G8" s="243">
        <v>18.399999999999999</v>
      </c>
      <c r="H8" s="243">
        <v>81.599999999999994</v>
      </c>
      <c r="I8" s="243"/>
      <c r="J8" s="243">
        <v>7.5</v>
      </c>
      <c r="K8" s="243">
        <v>92.5</v>
      </c>
      <c r="L8" s="243">
        <v>92.5</v>
      </c>
      <c r="M8" s="243">
        <v>0</v>
      </c>
      <c r="N8" s="243" t="s">
        <v>118</v>
      </c>
      <c r="O8" s="243"/>
      <c r="P8" s="243">
        <v>76.2</v>
      </c>
      <c r="Q8" s="243">
        <v>23.8</v>
      </c>
    </row>
    <row r="9" spans="1:17" s="244" customFormat="1">
      <c r="A9" s="210" t="s">
        <v>180</v>
      </c>
      <c r="B9" s="243">
        <v>99</v>
      </c>
      <c r="C9" s="243">
        <v>1</v>
      </c>
      <c r="D9" s="243">
        <v>0</v>
      </c>
      <c r="E9" s="243">
        <v>0</v>
      </c>
      <c r="F9" s="243"/>
      <c r="G9" s="243">
        <v>28.6</v>
      </c>
      <c r="H9" s="243">
        <v>71.400000000000006</v>
      </c>
      <c r="I9" s="243"/>
      <c r="J9" s="243">
        <v>8.6</v>
      </c>
      <c r="K9" s="243">
        <v>91.4</v>
      </c>
      <c r="L9" s="243">
        <v>91.4</v>
      </c>
      <c r="M9" s="243">
        <v>0</v>
      </c>
      <c r="N9" s="243" t="s">
        <v>118</v>
      </c>
      <c r="O9" s="243"/>
      <c r="P9" s="243">
        <v>100</v>
      </c>
      <c r="Q9" s="243">
        <v>0</v>
      </c>
    </row>
    <row r="10" spans="1:17" s="244" customFormat="1">
      <c r="A10" s="210" t="s">
        <v>161</v>
      </c>
      <c r="B10" s="245">
        <v>0.8</v>
      </c>
      <c r="C10" s="245">
        <v>32.1</v>
      </c>
      <c r="D10" s="245">
        <v>67.099999999999994</v>
      </c>
      <c r="E10" s="245">
        <v>0</v>
      </c>
      <c r="F10" s="245"/>
      <c r="G10" s="245">
        <v>7.7</v>
      </c>
      <c r="H10" s="245">
        <v>92.3</v>
      </c>
      <c r="I10" s="245"/>
      <c r="J10" s="245">
        <v>30.9</v>
      </c>
      <c r="K10" s="245">
        <v>69.099999999999994</v>
      </c>
      <c r="L10" s="245">
        <v>59</v>
      </c>
      <c r="M10" s="245">
        <v>10.1</v>
      </c>
      <c r="N10" s="245">
        <v>65.653517976247528</v>
      </c>
      <c r="O10" s="245"/>
      <c r="P10" s="245">
        <v>74.8</v>
      </c>
      <c r="Q10" s="245">
        <v>25.2</v>
      </c>
    </row>
    <row r="11" spans="1:17" s="244" customFormat="1">
      <c r="A11" s="210" t="s">
        <v>160</v>
      </c>
      <c r="B11" s="243">
        <v>14.9</v>
      </c>
      <c r="C11" s="243">
        <v>40.700000000000003</v>
      </c>
      <c r="D11" s="243">
        <v>44.4</v>
      </c>
      <c r="E11" s="243">
        <v>0</v>
      </c>
      <c r="F11" s="243"/>
      <c r="G11" s="243">
        <v>14.9</v>
      </c>
      <c r="H11" s="243">
        <v>85.1</v>
      </c>
      <c r="I11" s="243"/>
      <c r="J11" s="243">
        <v>0</v>
      </c>
      <c r="K11" s="243">
        <v>100</v>
      </c>
      <c r="L11" s="243">
        <v>10</v>
      </c>
      <c r="M11" s="243">
        <v>90</v>
      </c>
      <c r="N11" s="243">
        <v>76.467647433447979</v>
      </c>
      <c r="O11" s="243"/>
      <c r="P11" s="243">
        <v>77.099999999999994</v>
      </c>
      <c r="Q11" s="243">
        <v>22.9</v>
      </c>
    </row>
    <row r="12" spans="1:17" s="244" customFormat="1">
      <c r="A12" s="210" t="s">
        <v>163</v>
      </c>
      <c r="B12" s="243">
        <v>6.1</v>
      </c>
      <c r="C12" s="243">
        <v>65.099999999999994</v>
      </c>
      <c r="D12" s="243">
        <v>28.8</v>
      </c>
      <c r="E12" s="243">
        <v>0</v>
      </c>
      <c r="F12" s="243"/>
      <c r="G12" s="243">
        <v>8.8000000000000007</v>
      </c>
      <c r="H12" s="243">
        <v>91.2</v>
      </c>
      <c r="I12" s="243"/>
      <c r="J12" s="243">
        <v>20.6</v>
      </c>
      <c r="K12" s="243">
        <v>79.400000000000006</v>
      </c>
      <c r="L12" s="243">
        <v>71.8</v>
      </c>
      <c r="M12" s="243">
        <v>7.6</v>
      </c>
      <c r="N12" s="243">
        <v>91.073620537191829</v>
      </c>
      <c r="O12" s="243"/>
      <c r="P12" s="243">
        <v>91.3</v>
      </c>
      <c r="Q12" s="243">
        <v>8.6999999999999993</v>
      </c>
    </row>
    <row r="13" spans="1:17" s="244" customFormat="1">
      <c r="A13" s="246" t="s">
        <v>266</v>
      </c>
      <c r="B13" s="243">
        <v>8.6999999999999993</v>
      </c>
      <c r="C13" s="243">
        <v>78.599999999999994</v>
      </c>
      <c r="D13" s="243">
        <v>12.7</v>
      </c>
      <c r="E13" s="243">
        <v>0</v>
      </c>
      <c r="F13" s="243"/>
      <c r="G13" s="243">
        <v>10</v>
      </c>
      <c r="H13" s="243">
        <v>90</v>
      </c>
      <c r="I13" s="243"/>
      <c r="J13" s="243">
        <v>0</v>
      </c>
      <c r="K13" s="243">
        <v>100</v>
      </c>
      <c r="L13" s="243">
        <v>95</v>
      </c>
      <c r="M13" s="243">
        <v>5</v>
      </c>
      <c r="N13" s="243">
        <v>95.000000000000014</v>
      </c>
      <c r="O13" s="243"/>
      <c r="P13" s="243">
        <v>98.5</v>
      </c>
      <c r="Q13" s="243">
        <v>1.5</v>
      </c>
    </row>
    <row r="14" spans="1:17" s="247" customFormat="1">
      <c r="A14" s="210" t="s">
        <v>267</v>
      </c>
      <c r="B14" s="243">
        <v>9.6999999999999993</v>
      </c>
      <c r="C14" s="243">
        <v>73.5</v>
      </c>
      <c r="D14" s="243">
        <v>16.8</v>
      </c>
      <c r="E14" s="243">
        <v>0</v>
      </c>
      <c r="F14" s="243"/>
      <c r="G14" s="243">
        <v>11.8</v>
      </c>
      <c r="H14" s="243">
        <v>88.2</v>
      </c>
      <c r="I14" s="243"/>
      <c r="J14" s="243">
        <v>0</v>
      </c>
      <c r="K14" s="243">
        <v>100</v>
      </c>
      <c r="L14" s="243">
        <v>95</v>
      </c>
      <c r="M14" s="243">
        <v>5</v>
      </c>
      <c r="N14" s="243">
        <v>95</v>
      </c>
      <c r="O14" s="243"/>
      <c r="P14" s="243">
        <v>100</v>
      </c>
      <c r="Q14" s="243">
        <v>0</v>
      </c>
    </row>
    <row r="15" spans="1:17" s="247" customFormat="1">
      <c r="A15" s="210" t="s">
        <v>268</v>
      </c>
      <c r="B15" s="243">
        <v>6.5</v>
      </c>
      <c r="C15" s="243">
        <v>89.6</v>
      </c>
      <c r="D15" s="243">
        <v>3.9</v>
      </c>
      <c r="E15" s="243">
        <v>0</v>
      </c>
      <c r="F15" s="243"/>
      <c r="G15" s="243">
        <v>6.8</v>
      </c>
      <c r="H15" s="243">
        <v>93.2</v>
      </c>
      <c r="I15" s="243"/>
      <c r="J15" s="243">
        <v>0</v>
      </c>
      <c r="K15" s="243">
        <v>100</v>
      </c>
      <c r="L15" s="243">
        <v>95</v>
      </c>
      <c r="M15" s="243">
        <v>5</v>
      </c>
      <c r="N15" s="243">
        <v>95</v>
      </c>
      <c r="O15" s="243"/>
      <c r="P15" s="243">
        <v>95.2</v>
      </c>
      <c r="Q15" s="243">
        <v>4.8</v>
      </c>
    </row>
    <row r="16" spans="1:17" s="244" customFormat="1">
      <c r="A16" s="246" t="s">
        <v>182</v>
      </c>
      <c r="B16" s="243">
        <v>2.5</v>
      </c>
      <c r="C16" s="243">
        <v>37.200000000000003</v>
      </c>
      <c r="D16" s="243">
        <v>59.8</v>
      </c>
      <c r="E16" s="243">
        <v>0.5</v>
      </c>
      <c r="F16" s="243"/>
      <c r="G16" s="243">
        <v>2.6</v>
      </c>
      <c r="H16" s="243">
        <v>97.4</v>
      </c>
      <c r="I16" s="243"/>
      <c r="J16" s="243">
        <v>0</v>
      </c>
      <c r="K16" s="243">
        <v>100</v>
      </c>
      <c r="L16" s="243">
        <v>93.8</v>
      </c>
      <c r="M16" s="243">
        <v>6.2</v>
      </c>
      <c r="N16" s="243">
        <v>85</v>
      </c>
      <c r="O16" s="243"/>
      <c r="P16" s="243">
        <v>96.3</v>
      </c>
      <c r="Q16" s="243">
        <v>3.7</v>
      </c>
    </row>
    <row r="17" spans="1:17" s="244" customFormat="1">
      <c r="A17" s="210" t="s">
        <v>165</v>
      </c>
      <c r="B17" s="243">
        <v>3.7</v>
      </c>
      <c r="C17" s="243">
        <v>35.200000000000003</v>
      </c>
      <c r="D17" s="243">
        <v>50.6</v>
      </c>
      <c r="E17" s="243">
        <v>10.5</v>
      </c>
      <c r="F17" s="243"/>
      <c r="G17" s="243">
        <v>3.7</v>
      </c>
      <c r="H17" s="243">
        <v>96.3</v>
      </c>
      <c r="I17" s="243"/>
      <c r="J17" s="243">
        <v>15.2</v>
      </c>
      <c r="K17" s="243">
        <v>84.8</v>
      </c>
      <c r="L17" s="243">
        <v>25.5</v>
      </c>
      <c r="M17" s="243">
        <v>59.3</v>
      </c>
      <c r="N17" s="243">
        <v>81.145284573017975</v>
      </c>
      <c r="O17" s="243"/>
      <c r="P17" s="243">
        <v>81.400000000000006</v>
      </c>
      <c r="Q17" s="243">
        <v>18.600000000000001</v>
      </c>
    </row>
    <row r="18" spans="1:17" s="242" customFormat="1">
      <c r="A18" s="248" t="s">
        <v>10</v>
      </c>
      <c r="B18" s="249">
        <v>33.200000000000003</v>
      </c>
      <c r="C18" s="249">
        <v>42.4</v>
      </c>
      <c r="D18" s="249">
        <v>20</v>
      </c>
      <c r="E18" s="249">
        <v>4.4000000000000004</v>
      </c>
      <c r="F18" s="249"/>
      <c r="G18" s="249">
        <v>50.6</v>
      </c>
      <c r="H18" s="249">
        <v>49.4</v>
      </c>
      <c r="I18" s="249"/>
      <c r="J18" s="249">
        <v>18.899999999999999</v>
      </c>
      <c r="K18" s="249">
        <v>81.099999999999994</v>
      </c>
      <c r="L18" s="249">
        <v>57</v>
      </c>
      <c r="M18" s="249">
        <v>24.1</v>
      </c>
      <c r="N18" s="249">
        <v>65.243685603671551</v>
      </c>
      <c r="O18" s="249"/>
      <c r="P18" s="249">
        <v>66.8</v>
      </c>
      <c r="Q18" s="249">
        <v>33.200000000000003</v>
      </c>
    </row>
    <row r="19" spans="1:17" s="244" customFormat="1">
      <c r="A19" s="210" t="s">
        <v>166</v>
      </c>
      <c r="B19" s="243">
        <v>10.1</v>
      </c>
      <c r="C19" s="243">
        <v>58.6</v>
      </c>
      <c r="D19" s="243">
        <v>19.7</v>
      </c>
      <c r="E19" s="243">
        <v>11.6</v>
      </c>
      <c r="F19" s="243"/>
      <c r="G19" s="243">
        <v>37.1</v>
      </c>
      <c r="H19" s="243">
        <v>62.9</v>
      </c>
      <c r="I19" s="243"/>
      <c r="J19" s="243">
        <v>19.899999999999999</v>
      </c>
      <c r="K19" s="243">
        <v>80.099999999999994</v>
      </c>
      <c r="L19" s="243">
        <v>50.8</v>
      </c>
      <c r="M19" s="243">
        <v>29.3</v>
      </c>
      <c r="N19" s="243">
        <v>64.868292634174239</v>
      </c>
      <c r="O19" s="243"/>
      <c r="P19" s="243">
        <v>65.7</v>
      </c>
      <c r="Q19" s="243">
        <v>34.299999999999997</v>
      </c>
    </row>
    <row r="20" spans="1:17" s="244" customFormat="1">
      <c r="A20" s="210" t="s">
        <v>168</v>
      </c>
      <c r="B20" s="243">
        <v>4.9000000000000004</v>
      </c>
      <c r="C20" s="243">
        <v>69</v>
      </c>
      <c r="D20" s="243">
        <v>26.1</v>
      </c>
      <c r="E20" s="243">
        <v>0</v>
      </c>
      <c r="F20" s="243"/>
      <c r="G20" s="243">
        <v>6.1</v>
      </c>
      <c r="H20" s="243">
        <v>93.9</v>
      </c>
      <c r="I20" s="243"/>
      <c r="J20" s="243">
        <v>17.600000000000001</v>
      </c>
      <c r="K20" s="243">
        <v>82.4</v>
      </c>
      <c r="L20" s="243">
        <v>64.5</v>
      </c>
      <c r="M20" s="243">
        <v>17.899999999999999</v>
      </c>
      <c r="N20" s="243">
        <v>74.642857142857139</v>
      </c>
      <c r="O20" s="243"/>
      <c r="P20" s="243">
        <v>71</v>
      </c>
      <c r="Q20" s="243">
        <v>29</v>
      </c>
    </row>
    <row r="21" spans="1:17" s="244" customFormat="1">
      <c r="A21" s="210" t="s">
        <v>167</v>
      </c>
      <c r="B21" s="243">
        <v>8.9</v>
      </c>
      <c r="C21" s="243">
        <v>41.7</v>
      </c>
      <c r="D21" s="243">
        <v>49.4</v>
      </c>
      <c r="E21" s="243">
        <v>0</v>
      </c>
      <c r="F21" s="243"/>
      <c r="G21" s="243">
        <v>4.0999999999999996</v>
      </c>
      <c r="H21" s="243">
        <v>95.9</v>
      </c>
      <c r="I21" s="243"/>
      <c r="J21" s="243">
        <v>21</v>
      </c>
      <c r="K21" s="243">
        <v>79</v>
      </c>
      <c r="L21" s="243">
        <v>62.4</v>
      </c>
      <c r="M21" s="243">
        <v>16.600000000000001</v>
      </c>
      <c r="N21" s="243">
        <v>57.70846999549768</v>
      </c>
      <c r="O21" s="243"/>
      <c r="P21" s="243">
        <v>67.099999999999994</v>
      </c>
      <c r="Q21" s="243">
        <v>32.9</v>
      </c>
    </row>
    <row r="22" spans="1:17" s="244" customFormat="1">
      <c r="A22" s="210" t="s">
        <v>169</v>
      </c>
      <c r="B22" s="243">
        <v>60.9</v>
      </c>
      <c r="C22" s="243">
        <v>24.8</v>
      </c>
      <c r="D22" s="243">
        <v>13.8</v>
      </c>
      <c r="E22" s="243">
        <v>0.5</v>
      </c>
      <c r="F22" s="243"/>
      <c r="G22" s="243">
        <v>75.7</v>
      </c>
      <c r="H22" s="243">
        <v>24.3</v>
      </c>
      <c r="I22" s="243"/>
      <c r="J22" s="243">
        <v>18</v>
      </c>
      <c r="K22" s="243">
        <v>82</v>
      </c>
      <c r="L22" s="243">
        <v>59.4</v>
      </c>
      <c r="M22" s="243">
        <v>22.6</v>
      </c>
      <c r="N22" s="243">
        <v>65.345223167176613</v>
      </c>
      <c r="O22" s="243"/>
      <c r="P22" s="243">
        <v>66.8</v>
      </c>
      <c r="Q22" s="243">
        <v>33.200000000000003</v>
      </c>
    </row>
    <row r="23" spans="1:17" s="242" customFormat="1">
      <c r="A23" s="248" t="s">
        <v>82</v>
      </c>
      <c r="B23" s="249">
        <v>3.4</v>
      </c>
      <c r="C23" s="249">
        <v>82.4</v>
      </c>
      <c r="D23" s="249">
        <v>13.8</v>
      </c>
      <c r="E23" s="249">
        <v>0.4</v>
      </c>
      <c r="F23" s="249"/>
      <c r="G23" s="249">
        <v>3</v>
      </c>
      <c r="H23" s="249">
        <v>97</v>
      </c>
      <c r="I23" s="249"/>
      <c r="J23" s="249">
        <v>24.3</v>
      </c>
      <c r="K23" s="249">
        <v>75.7</v>
      </c>
      <c r="L23" s="249">
        <v>21.7</v>
      </c>
      <c r="M23" s="249">
        <v>54</v>
      </c>
      <c r="N23" s="249">
        <v>55.264796819420141</v>
      </c>
      <c r="O23" s="249"/>
      <c r="P23" s="249">
        <v>20.7</v>
      </c>
      <c r="Q23" s="249">
        <v>79.3</v>
      </c>
    </row>
    <row r="24" spans="1:17" s="244" customFormat="1">
      <c r="A24" s="210" t="s">
        <v>170</v>
      </c>
      <c r="B24" s="243">
        <v>2.6</v>
      </c>
      <c r="C24" s="243">
        <v>52.4</v>
      </c>
      <c r="D24" s="243">
        <v>45</v>
      </c>
      <c r="E24" s="243">
        <v>0</v>
      </c>
      <c r="F24" s="243"/>
      <c r="G24" s="243">
        <v>13</v>
      </c>
      <c r="H24" s="243">
        <v>87</v>
      </c>
      <c r="I24" s="243"/>
      <c r="J24" s="243">
        <v>20</v>
      </c>
      <c r="K24" s="243">
        <v>80</v>
      </c>
      <c r="L24" s="243">
        <v>55.8</v>
      </c>
      <c r="M24" s="243">
        <v>24.2</v>
      </c>
      <c r="N24" s="243">
        <v>75.893943079542694</v>
      </c>
      <c r="O24" s="243"/>
      <c r="P24" s="243">
        <v>34.4</v>
      </c>
      <c r="Q24" s="243">
        <v>65.599999999999994</v>
      </c>
    </row>
    <row r="25" spans="1:17" s="244" customFormat="1">
      <c r="A25" s="210" t="s">
        <v>171</v>
      </c>
      <c r="B25" s="243">
        <v>1.7</v>
      </c>
      <c r="C25" s="243">
        <v>75.3</v>
      </c>
      <c r="D25" s="243">
        <v>23</v>
      </c>
      <c r="E25" s="243">
        <v>0</v>
      </c>
      <c r="F25" s="243"/>
      <c r="G25" s="243">
        <v>2</v>
      </c>
      <c r="H25" s="243">
        <v>98</v>
      </c>
      <c r="I25" s="243"/>
      <c r="J25" s="243">
        <v>13.8</v>
      </c>
      <c r="K25" s="243">
        <v>86.2</v>
      </c>
      <c r="L25" s="243">
        <v>76.400000000000006</v>
      </c>
      <c r="M25" s="243">
        <v>9.7999999999999989</v>
      </c>
      <c r="N25" s="243">
        <v>80.315453849040807</v>
      </c>
      <c r="O25" s="243"/>
      <c r="P25" s="243">
        <v>86.9</v>
      </c>
      <c r="Q25" s="243">
        <v>13.1</v>
      </c>
    </row>
    <row r="26" spans="1:17" s="244" customFormat="1">
      <c r="A26" s="210" t="s">
        <v>172</v>
      </c>
      <c r="B26" s="243">
        <v>4.8</v>
      </c>
      <c r="C26" s="243">
        <v>60.7</v>
      </c>
      <c r="D26" s="243">
        <v>34.5</v>
      </c>
      <c r="E26" s="243">
        <v>0</v>
      </c>
      <c r="F26" s="243"/>
      <c r="G26" s="243">
        <v>3.8</v>
      </c>
      <c r="H26" s="243">
        <v>96.2</v>
      </c>
      <c r="I26" s="243"/>
      <c r="J26" s="243">
        <v>29.5</v>
      </c>
      <c r="K26" s="243">
        <v>70.5</v>
      </c>
      <c r="L26" s="243">
        <v>21</v>
      </c>
      <c r="M26" s="243">
        <v>49.5</v>
      </c>
      <c r="N26" s="243">
        <v>60</v>
      </c>
      <c r="O26" s="243"/>
      <c r="P26" s="243">
        <v>50</v>
      </c>
      <c r="Q26" s="243">
        <v>50</v>
      </c>
    </row>
    <row r="27" spans="1:17" s="244" customFormat="1">
      <c r="A27" s="210" t="s">
        <v>173</v>
      </c>
      <c r="B27" s="243">
        <v>1.8</v>
      </c>
      <c r="C27" s="243">
        <v>83.7</v>
      </c>
      <c r="D27" s="243">
        <v>13.2</v>
      </c>
      <c r="E27" s="243">
        <v>1.3</v>
      </c>
      <c r="F27" s="243"/>
      <c r="G27" s="243">
        <v>3.2</v>
      </c>
      <c r="H27" s="243">
        <v>96.8</v>
      </c>
      <c r="I27" s="243"/>
      <c r="J27" s="243">
        <v>10</v>
      </c>
      <c r="K27" s="243">
        <v>90</v>
      </c>
      <c r="L27" s="243">
        <v>19.3</v>
      </c>
      <c r="M27" s="243">
        <v>70.7</v>
      </c>
      <c r="N27" s="243">
        <v>57.136976906948647</v>
      </c>
      <c r="O27" s="243"/>
      <c r="P27" s="243">
        <v>10.3</v>
      </c>
      <c r="Q27" s="243">
        <v>89.7</v>
      </c>
    </row>
    <row r="28" spans="1:17" s="244" customFormat="1">
      <c r="A28" s="210" t="s">
        <v>174</v>
      </c>
      <c r="B28" s="243">
        <v>8.1</v>
      </c>
      <c r="C28" s="243">
        <v>91.9</v>
      </c>
      <c r="D28" s="243">
        <v>0</v>
      </c>
      <c r="E28" s="243">
        <v>0</v>
      </c>
      <c r="F28" s="243"/>
      <c r="G28" s="243">
        <v>8.6</v>
      </c>
      <c r="H28" s="243">
        <v>91.4</v>
      </c>
      <c r="I28" s="243"/>
      <c r="J28" s="243">
        <v>15</v>
      </c>
      <c r="K28" s="243">
        <v>85</v>
      </c>
      <c r="L28" s="243">
        <v>10</v>
      </c>
      <c r="M28" s="243">
        <v>75</v>
      </c>
      <c r="N28" s="243">
        <v>40</v>
      </c>
      <c r="O28" s="243"/>
      <c r="P28" s="243">
        <v>20.7</v>
      </c>
      <c r="Q28" s="243">
        <v>79.3</v>
      </c>
    </row>
    <row r="29" spans="1:17" s="244" customFormat="1">
      <c r="A29" s="210" t="s">
        <v>175</v>
      </c>
      <c r="B29" s="243">
        <v>3.3</v>
      </c>
      <c r="C29" s="243">
        <v>94.9</v>
      </c>
      <c r="D29" s="243">
        <v>1.8</v>
      </c>
      <c r="E29" s="243">
        <v>0</v>
      </c>
      <c r="F29" s="243"/>
      <c r="G29" s="243">
        <v>0</v>
      </c>
      <c r="H29" s="243">
        <v>100</v>
      </c>
      <c r="I29" s="243"/>
      <c r="J29" s="243">
        <v>39.5</v>
      </c>
      <c r="K29" s="243">
        <v>60.5</v>
      </c>
      <c r="L29" s="243">
        <v>19.600000000000001</v>
      </c>
      <c r="M29" s="243">
        <v>40.9</v>
      </c>
      <c r="N29" s="243">
        <v>49.999999999999993</v>
      </c>
      <c r="O29" s="243"/>
      <c r="P29" s="243">
        <v>9.6</v>
      </c>
      <c r="Q29" s="243">
        <v>90.4</v>
      </c>
    </row>
    <row r="30" spans="1:17" s="242" customFormat="1">
      <c r="A30" s="248" t="s">
        <v>269</v>
      </c>
      <c r="B30" s="250">
        <v>3.2</v>
      </c>
      <c r="C30" s="250">
        <v>73.400000000000006</v>
      </c>
      <c r="D30" s="250">
        <v>23.4</v>
      </c>
      <c r="E30" s="250">
        <v>0</v>
      </c>
      <c r="F30" s="250"/>
      <c r="G30" s="250">
        <v>8.5</v>
      </c>
      <c r="H30" s="250">
        <v>91.5</v>
      </c>
      <c r="I30" s="250"/>
      <c r="J30" s="250">
        <v>28</v>
      </c>
      <c r="K30" s="250">
        <v>72</v>
      </c>
      <c r="L30" s="250">
        <v>14.1</v>
      </c>
      <c r="M30" s="250">
        <v>57.9</v>
      </c>
      <c r="N30" s="250">
        <v>74.017651949924456</v>
      </c>
      <c r="O30" s="250"/>
      <c r="P30" s="250">
        <v>45.4</v>
      </c>
      <c r="Q30" s="250">
        <v>54.6</v>
      </c>
    </row>
    <row r="31" spans="1:17" s="244" customFormat="1">
      <c r="A31" s="210" t="s">
        <v>176</v>
      </c>
      <c r="B31" s="243">
        <v>0.3</v>
      </c>
      <c r="C31" s="243">
        <v>75.5</v>
      </c>
      <c r="D31" s="243">
        <v>24.2</v>
      </c>
      <c r="E31" s="243">
        <v>0</v>
      </c>
      <c r="F31" s="243"/>
      <c r="G31" s="243">
        <v>4.4000000000000004</v>
      </c>
      <c r="H31" s="243">
        <v>95.6</v>
      </c>
      <c r="I31" s="243"/>
      <c r="J31" s="243">
        <v>28.7</v>
      </c>
      <c r="K31" s="243">
        <v>71.3</v>
      </c>
      <c r="L31" s="243">
        <v>11.9</v>
      </c>
      <c r="M31" s="243">
        <v>59.4</v>
      </c>
      <c r="N31" s="243">
        <v>73.882525658819688</v>
      </c>
      <c r="O31" s="243"/>
      <c r="P31" s="243">
        <v>43.7</v>
      </c>
      <c r="Q31" s="243">
        <v>56.3</v>
      </c>
    </row>
    <row r="32" spans="1:17" s="244" customFormat="1">
      <c r="A32" s="210" t="s">
        <v>177</v>
      </c>
      <c r="B32" s="243">
        <v>78</v>
      </c>
      <c r="C32" s="243">
        <v>18.100000000000001</v>
      </c>
      <c r="D32" s="243">
        <v>3.9</v>
      </c>
      <c r="E32" s="243">
        <v>0</v>
      </c>
      <c r="F32" s="243"/>
      <c r="G32" s="243">
        <v>78</v>
      </c>
      <c r="H32" s="243">
        <v>22</v>
      </c>
      <c r="I32" s="243"/>
      <c r="J32" s="243">
        <v>10</v>
      </c>
      <c r="K32" s="243">
        <v>90</v>
      </c>
      <c r="L32" s="243">
        <v>72.3</v>
      </c>
      <c r="M32" s="243">
        <v>17.7</v>
      </c>
      <c r="N32" s="243">
        <v>79.991094853996699</v>
      </c>
      <c r="O32" s="243"/>
      <c r="P32" s="243">
        <v>90</v>
      </c>
      <c r="Q32" s="243">
        <v>10</v>
      </c>
    </row>
    <row r="33" spans="1:17" s="244" customFormat="1">
      <c r="A33" s="251"/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3"/>
    </row>
    <row r="34" spans="1:17" s="242" customFormat="1">
      <c r="A34" s="252" t="s">
        <v>1</v>
      </c>
      <c r="B34" s="241">
        <v>7.9</v>
      </c>
      <c r="C34" s="241">
        <v>69.400000000000006</v>
      </c>
      <c r="D34" s="241">
        <v>21.5</v>
      </c>
      <c r="E34" s="241">
        <v>1.2</v>
      </c>
      <c r="F34" s="241"/>
      <c r="G34" s="241">
        <v>11.1</v>
      </c>
      <c r="H34" s="241">
        <v>88.9</v>
      </c>
      <c r="I34" s="241"/>
      <c r="J34" s="241">
        <v>15.5</v>
      </c>
      <c r="K34" s="241">
        <v>84.5</v>
      </c>
      <c r="L34" s="241">
        <v>50.6</v>
      </c>
      <c r="M34" s="241">
        <v>33.9</v>
      </c>
      <c r="N34" s="241">
        <v>67.125450685368094</v>
      </c>
      <c r="O34" s="241"/>
      <c r="P34" s="241">
        <v>61.8</v>
      </c>
      <c r="Q34" s="241">
        <v>38.200000000000003</v>
      </c>
    </row>
    <row r="35" spans="1:17" s="244" customFormat="1">
      <c r="A35" s="253"/>
      <c r="B35" s="254"/>
      <c r="C35" s="254"/>
      <c r="D35" s="254"/>
      <c r="E35" s="253"/>
      <c r="F35" s="253"/>
      <c r="G35" s="253"/>
      <c r="H35" s="253"/>
      <c r="I35" s="253"/>
      <c r="J35" s="253"/>
      <c r="K35" s="253"/>
      <c r="L35" s="255"/>
      <c r="M35" s="255"/>
      <c r="N35" s="255"/>
      <c r="O35" s="255"/>
      <c r="P35" s="256"/>
      <c r="Q35" s="255"/>
    </row>
    <row r="36" spans="1:17" s="244" customFormat="1">
      <c r="B36" s="257"/>
      <c r="C36" s="257"/>
      <c r="D36" s="257"/>
      <c r="L36" s="258"/>
      <c r="M36" s="258"/>
      <c r="N36" s="258"/>
      <c r="O36" s="258"/>
      <c r="P36" s="259"/>
      <c r="Q36" s="258"/>
    </row>
    <row r="37" spans="1:17" s="244" customFormat="1">
      <c r="B37" s="257"/>
      <c r="C37" s="257"/>
      <c r="D37" s="257"/>
      <c r="L37" s="258"/>
      <c r="M37" s="258"/>
      <c r="N37" s="258"/>
      <c r="O37" s="258"/>
      <c r="Q37" s="258"/>
    </row>
    <row r="38" spans="1:17" s="244" customFormat="1" ht="12.75">
      <c r="A38" s="260" t="s">
        <v>279</v>
      </c>
      <c r="B38" s="261"/>
      <c r="C38" s="261"/>
      <c r="D38" s="261"/>
      <c r="E38" s="262"/>
      <c r="F38" s="262"/>
      <c r="G38" s="262"/>
      <c r="H38" s="262"/>
      <c r="I38" s="262"/>
      <c r="J38" s="262"/>
      <c r="K38" s="262"/>
      <c r="L38" s="263"/>
      <c r="M38" s="263"/>
      <c r="N38" s="263"/>
      <c r="O38" s="263"/>
      <c r="P38" s="262"/>
      <c r="Q38" s="263"/>
    </row>
    <row r="39" spans="1:17" ht="12.75">
      <c r="A39" s="260" t="s">
        <v>280</v>
      </c>
      <c r="H39" s="213"/>
      <c r="I39" s="213"/>
      <c r="J39" s="213"/>
      <c r="K39" s="213"/>
      <c r="L39" s="213"/>
      <c r="M39" s="213"/>
      <c r="N39" s="213"/>
      <c r="O39" s="213"/>
      <c r="P39" s="213"/>
      <c r="Q39" s="213"/>
    </row>
    <row r="40" spans="1:17" ht="12.75">
      <c r="A40" s="260" t="s">
        <v>281</v>
      </c>
    </row>
    <row r="41" spans="1:17" ht="12.75">
      <c r="A41" s="260" t="s">
        <v>282</v>
      </c>
    </row>
    <row r="42" spans="1:17">
      <c r="A42" s="265" t="s">
        <v>283</v>
      </c>
    </row>
  </sheetData>
  <mergeCells count="3">
    <mergeCell ref="J3:N3"/>
    <mergeCell ref="P3:Q3"/>
    <mergeCell ref="L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75" zoomScaleNormal="75" workbookViewId="0">
      <selection activeCell="B43" sqref="B43"/>
    </sheetView>
  </sheetViews>
  <sheetFormatPr defaultRowHeight="12.75"/>
  <cols>
    <col min="1" max="1" width="51" style="62" customWidth="1"/>
    <col min="2" max="4" width="11.6640625" style="62" bestFit="1" customWidth="1"/>
    <col min="5" max="16384" width="9.33203125" style="62"/>
  </cols>
  <sheetData>
    <row r="1" spans="1:6">
      <c r="A1" s="374" t="s">
        <v>117</v>
      </c>
      <c r="B1" s="375"/>
      <c r="C1" s="375"/>
      <c r="D1" s="375"/>
      <c r="E1" s="375"/>
    </row>
    <row r="2" spans="1:6">
      <c r="A2" s="366"/>
      <c r="B2" s="189"/>
      <c r="C2" s="189"/>
      <c r="D2" s="189"/>
      <c r="E2" s="189"/>
    </row>
    <row r="3" spans="1:6">
      <c r="A3" s="63"/>
      <c r="B3" s="64">
        <v>2012</v>
      </c>
      <c r="C3" s="64">
        <v>2013</v>
      </c>
      <c r="D3" s="64">
        <v>2014</v>
      </c>
      <c r="E3" s="64">
        <v>2015</v>
      </c>
    </row>
    <row r="4" spans="1:6" ht="12.75" customHeight="1">
      <c r="A4" s="65"/>
      <c r="B4" s="66"/>
      <c r="C4" s="66"/>
      <c r="D4" s="66"/>
    </row>
    <row r="5" spans="1:6" ht="12.75" customHeight="1">
      <c r="A5" s="67" t="s">
        <v>40</v>
      </c>
      <c r="B5" s="80">
        <v>1210.9000000000001</v>
      </c>
      <c r="C5" s="80">
        <v>1193.5</v>
      </c>
      <c r="D5" s="80">
        <v>1211.5999999999999</v>
      </c>
      <c r="E5" s="80">
        <v>1238.0999999999999</v>
      </c>
    </row>
    <row r="6" spans="1:6" ht="42" customHeight="1">
      <c r="A6" s="67" t="s">
        <v>39</v>
      </c>
      <c r="B6" s="80">
        <v>5503.2</v>
      </c>
      <c r="C6" s="80">
        <v>5248</v>
      </c>
      <c r="D6" s="80">
        <v>5144.8</v>
      </c>
      <c r="E6" s="80">
        <v>5136.8</v>
      </c>
    </row>
    <row r="7" spans="1:6" ht="12.75" customHeight="1">
      <c r="A7" s="67" t="s">
        <v>38</v>
      </c>
      <c r="B7" s="80">
        <v>1724</v>
      </c>
      <c r="C7" s="80">
        <v>1571.2</v>
      </c>
      <c r="D7" s="80">
        <v>1511.3</v>
      </c>
      <c r="E7" s="80">
        <v>1495.5</v>
      </c>
    </row>
    <row r="8" spans="1:6">
      <c r="A8" s="67" t="s">
        <v>37</v>
      </c>
      <c r="B8" s="80">
        <v>17116.3</v>
      </c>
      <c r="C8" s="80">
        <v>16808.400000000001</v>
      </c>
      <c r="D8" s="80">
        <v>16939.2</v>
      </c>
      <c r="E8" s="80">
        <v>17112.599999999999</v>
      </c>
    </row>
    <row r="9" spans="1:6">
      <c r="A9" s="68" t="s">
        <v>36</v>
      </c>
      <c r="B9" s="81">
        <v>23830.400000000001</v>
      </c>
      <c r="C9" s="81">
        <v>23249.9</v>
      </c>
      <c r="D9" s="81">
        <v>23295.599999999999</v>
      </c>
      <c r="E9" s="81">
        <v>23487.5</v>
      </c>
    </row>
    <row r="10" spans="1:6" ht="19.5" customHeight="1">
      <c r="A10" s="69"/>
      <c r="B10" s="82"/>
      <c r="C10" s="82"/>
      <c r="D10" s="82"/>
      <c r="E10" s="82"/>
      <c r="F10" s="70"/>
    </row>
    <row r="11" spans="1:6" s="72" customFormat="1">
      <c r="A11" s="71"/>
      <c r="B11" s="373" t="s">
        <v>41</v>
      </c>
      <c r="C11" s="373"/>
      <c r="D11" s="373"/>
      <c r="E11" s="373"/>
    </row>
    <row r="12" spans="1:6" s="72" customFormat="1">
      <c r="A12" s="71"/>
      <c r="B12" s="188"/>
      <c r="C12" s="188"/>
      <c r="D12" s="188"/>
      <c r="E12" s="71"/>
    </row>
    <row r="13" spans="1:6">
      <c r="A13" s="67" t="s">
        <v>40</v>
      </c>
      <c r="B13" s="83">
        <v>17.763646999999999</v>
      </c>
      <c r="C13" s="83">
        <v>17.57855</v>
      </c>
      <c r="D13" s="83">
        <v>17.514030999999999</v>
      </c>
      <c r="E13" s="84" t="s">
        <v>118</v>
      </c>
    </row>
    <row r="14" spans="1:6" ht="43.5" customHeight="1">
      <c r="A14" s="67" t="s">
        <v>39</v>
      </c>
      <c r="B14" s="83">
        <v>10.183166</v>
      </c>
      <c r="C14" s="83">
        <v>10.062881000000001</v>
      </c>
      <c r="D14" s="83">
        <v>10.299720000000001</v>
      </c>
      <c r="E14" s="84" t="s">
        <v>118</v>
      </c>
    </row>
    <row r="15" spans="1:6">
      <c r="A15" s="67" t="s">
        <v>38</v>
      </c>
      <c r="B15" s="83">
        <v>15.556844999999999</v>
      </c>
      <c r="C15" s="83">
        <v>15.357688</v>
      </c>
      <c r="D15" s="83">
        <v>15.900218000000001</v>
      </c>
      <c r="E15" s="84" t="s">
        <v>118</v>
      </c>
    </row>
    <row r="16" spans="1:6">
      <c r="A16" s="67" t="s">
        <v>37</v>
      </c>
      <c r="B16" s="83">
        <v>16.154775999999998</v>
      </c>
      <c r="C16" s="83">
        <v>16.384070000000001</v>
      </c>
      <c r="D16" s="83">
        <v>17.265277999999999</v>
      </c>
      <c r="E16" s="84" t="s">
        <v>118</v>
      </c>
    </row>
    <row r="17" spans="1:5">
      <c r="A17" s="73" t="s">
        <v>36</v>
      </c>
      <c r="B17" s="85">
        <v>14.857493</v>
      </c>
      <c r="C17" s="85">
        <v>15.018559</v>
      </c>
      <c r="D17" s="85">
        <v>15.739882</v>
      </c>
      <c r="E17" s="84" t="s">
        <v>118</v>
      </c>
    </row>
    <row r="18" spans="1:5">
      <c r="A18" s="74"/>
      <c r="B18" s="86"/>
      <c r="C18" s="87"/>
      <c r="D18" s="88"/>
      <c r="E18" s="89"/>
    </row>
    <row r="19" spans="1:5">
      <c r="A19" s="75"/>
      <c r="B19" s="75"/>
      <c r="C19" s="75"/>
      <c r="D19" s="75"/>
      <c r="E19" s="75"/>
    </row>
    <row r="20" spans="1:5">
      <c r="A20" s="75" t="s">
        <v>35</v>
      </c>
      <c r="B20" s="75"/>
      <c r="C20" s="75"/>
      <c r="D20" s="75"/>
      <c r="E20" s="75"/>
    </row>
  </sheetData>
  <mergeCells count="2">
    <mergeCell ref="B11:E11"/>
    <mergeCell ref="A1:E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zoomScale="75" zoomScaleNormal="75" workbookViewId="0">
      <selection activeCell="B43" sqref="B43"/>
    </sheetView>
  </sheetViews>
  <sheetFormatPr defaultColWidth="13" defaultRowHeight="11.25"/>
  <cols>
    <col min="1" max="1" width="15" style="214" customWidth="1"/>
    <col min="2" max="2" width="141.6640625" style="214" customWidth="1"/>
    <col min="3" max="256" width="13" style="214"/>
    <col min="257" max="257" width="15" style="214" customWidth="1"/>
    <col min="258" max="258" width="141.6640625" style="214" customWidth="1"/>
    <col min="259" max="512" width="13" style="214"/>
    <col min="513" max="513" width="15" style="214" customWidth="1"/>
    <col min="514" max="514" width="141.6640625" style="214" customWidth="1"/>
    <col min="515" max="768" width="13" style="214"/>
    <col min="769" max="769" width="15" style="214" customWidth="1"/>
    <col min="770" max="770" width="141.6640625" style="214" customWidth="1"/>
    <col min="771" max="1024" width="13" style="214"/>
    <col min="1025" max="1025" width="15" style="214" customWidth="1"/>
    <col min="1026" max="1026" width="141.6640625" style="214" customWidth="1"/>
    <col min="1027" max="1280" width="13" style="214"/>
    <col min="1281" max="1281" width="15" style="214" customWidth="1"/>
    <col min="1282" max="1282" width="141.6640625" style="214" customWidth="1"/>
    <col min="1283" max="1536" width="13" style="214"/>
    <col min="1537" max="1537" width="15" style="214" customWidth="1"/>
    <col min="1538" max="1538" width="141.6640625" style="214" customWidth="1"/>
    <col min="1539" max="1792" width="13" style="214"/>
    <col min="1793" max="1793" width="15" style="214" customWidth="1"/>
    <col min="1794" max="1794" width="141.6640625" style="214" customWidth="1"/>
    <col min="1795" max="2048" width="13" style="214"/>
    <col min="2049" max="2049" width="15" style="214" customWidth="1"/>
    <col min="2050" max="2050" width="141.6640625" style="214" customWidth="1"/>
    <col min="2051" max="2304" width="13" style="214"/>
    <col min="2305" max="2305" width="15" style="214" customWidth="1"/>
    <col min="2306" max="2306" width="141.6640625" style="214" customWidth="1"/>
    <col min="2307" max="2560" width="13" style="214"/>
    <col min="2561" max="2561" width="15" style="214" customWidth="1"/>
    <col min="2562" max="2562" width="141.6640625" style="214" customWidth="1"/>
    <col min="2563" max="2816" width="13" style="214"/>
    <col min="2817" max="2817" width="15" style="214" customWidth="1"/>
    <col min="2818" max="2818" width="141.6640625" style="214" customWidth="1"/>
    <col min="2819" max="3072" width="13" style="214"/>
    <col min="3073" max="3073" width="15" style="214" customWidth="1"/>
    <col min="3074" max="3074" width="141.6640625" style="214" customWidth="1"/>
    <col min="3075" max="3328" width="13" style="214"/>
    <col min="3329" max="3329" width="15" style="214" customWidth="1"/>
    <col min="3330" max="3330" width="141.6640625" style="214" customWidth="1"/>
    <col min="3331" max="3584" width="13" style="214"/>
    <col min="3585" max="3585" width="15" style="214" customWidth="1"/>
    <col min="3586" max="3586" width="141.6640625" style="214" customWidth="1"/>
    <col min="3587" max="3840" width="13" style="214"/>
    <col min="3841" max="3841" width="15" style="214" customWidth="1"/>
    <col min="3842" max="3842" width="141.6640625" style="214" customWidth="1"/>
    <col min="3843" max="4096" width="13" style="214"/>
    <col min="4097" max="4097" width="15" style="214" customWidth="1"/>
    <col min="4098" max="4098" width="141.6640625" style="214" customWidth="1"/>
    <col min="4099" max="4352" width="13" style="214"/>
    <col min="4353" max="4353" width="15" style="214" customWidth="1"/>
    <col min="4354" max="4354" width="141.6640625" style="214" customWidth="1"/>
    <col min="4355" max="4608" width="13" style="214"/>
    <col min="4609" max="4609" width="15" style="214" customWidth="1"/>
    <col min="4610" max="4610" width="141.6640625" style="214" customWidth="1"/>
    <col min="4611" max="4864" width="13" style="214"/>
    <col min="4865" max="4865" width="15" style="214" customWidth="1"/>
    <col min="4866" max="4866" width="141.6640625" style="214" customWidth="1"/>
    <col min="4867" max="5120" width="13" style="214"/>
    <col min="5121" max="5121" width="15" style="214" customWidth="1"/>
    <col min="5122" max="5122" width="141.6640625" style="214" customWidth="1"/>
    <col min="5123" max="5376" width="13" style="214"/>
    <col min="5377" max="5377" width="15" style="214" customWidth="1"/>
    <col min="5378" max="5378" width="141.6640625" style="214" customWidth="1"/>
    <col min="5379" max="5632" width="13" style="214"/>
    <col min="5633" max="5633" width="15" style="214" customWidth="1"/>
    <col min="5634" max="5634" width="141.6640625" style="214" customWidth="1"/>
    <col min="5635" max="5888" width="13" style="214"/>
    <col min="5889" max="5889" width="15" style="214" customWidth="1"/>
    <col min="5890" max="5890" width="141.6640625" style="214" customWidth="1"/>
    <col min="5891" max="6144" width="13" style="214"/>
    <col min="6145" max="6145" width="15" style="214" customWidth="1"/>
    <col min="6146" max="6146" width="141.6640625" style="214" customWidth="1"/>
    <col min="6147" max="6400" width="13" style="214"/>
    <col min="6401" max="6401" width="15" style="214" customWidth="1"/>
    <col min="6402" max="6402" width="141.6640625" style="214" customWidth="1"/>
    <col min="6403" max="6656" width="13" style="214"/>
    <col min="6657" max="6657" width="15" style="214" customWidth="1"/>
    <col min="6658" max="6658" width="141.6640625" style="214" customWidth="1"/>
    <col min="6659" max="6912" width="13" style="214"/>
    <col min="6913" max="6913" width="15" style="214" customWidth="1"/>
    <col min="6914" max="6914" width="141.6640625" style="214" customWidth="1"/>
    <col min="6915" max="7168" width="13" style="214"/>
    <col min="7169" max="7169" width="15" style="214" customWidth="1"/>
    <col min="7170" max="7170" width="141.6640625" style="214" customWidth="1"/>
    <col min="7171" max="7424" width="13" style="214"/>
    <col min="7425" max="7425" width="15" style="214" customWidth="1"/>
    <col min="7426" max="7426" width="141.6640625" style="214" customWidth="1"/>
    <col min="7427" max="7680" width="13" style="214"/>
    <col min="7681" max="7681" width="15" style="214" customWidth="1"/>
    <col min="7682" max="7682" width="141.6640625" style="214" customWidth="1"/>
    <col min="7683" max="7936" width="13" style="214"/>
    <col min="7937" max="7937" width="15" style="214" customWidth="1"/>
    <col min="7938" max="7938" width="141.6640625" style="214" customWidth="1"/>
    <col min="7939" max="8192" width="13" style="214"/>
    <col min="8193" max="8193" width="15" style="214" customWidth="1"/>
    <col min="8194" max="8194" width="141.6640625" style="214" customWidth="1"/>
    <col min="8195" max="8448" width="13" style="214"/>
    <col min="8449" max="8449" width="15" style="214" customWidth="1"/>
    <col min="8450" max="8450" width="141.6640625" style="214" customWidth="1"/>
    <col min="8451" max="8704" width="13" style="214"/>
    <col min="8705" max="8705" width="15" style="214" customWidth="1"/>
    <col min="8706" max="8706" width="141.6640625" style="214" customWidth="1"/>
    <col min="8707" max="8960" width="13" style="214"/>
    <col min="8961" max="8961" width="15" style="214" customWidth="1"/>
    <col min="8962" max="8962" width="141.6640625" style="214" customWidth="1"/>
    <col min="8963" max="9216" width="13" style="214"/>
    <col min="9217" max="9217" width="15" style="214" customWidth="1"/>
    <col min="9218" max="9218" width="141.6640625" style="214" customWidth="1"/>
    <col min="9219" max="9472" width="13" style="214"/>
    <col min="9473" max="9473" width="15" style="214" customWidth="1"/>
    <col min="9474" max="9474" width="141.6640625" style="214" customWidth="1"/>
    <col min="9475" max="9728" width="13" style="214"/>
    <col min="9729" max="9729" width="15" style="214" customWidth="1"/>
    <col min="9730" max="9730" width="141.6640625" style="214" customWidth="1"/>
    <col min="9731" max="9984" width="13" style="214"/>
    <col min="9985" max="9985" width="15" style="214" customWidth="1"/>
    <col min="9986" max="9986" width="141.6640625" style="214" customWidth="1"/>
    <col min="9987" max="10240" width="13" style="214"/>
    <col min="10241" max="10241" width="15" style="214" customWidth="1"/>
    <col min="10242" max="10242" width="141.6640625" style="214" customWidth="1"/>
    <col min="10243" max="10496" width="13" style="214"/>
    <col min="10497" max="10497" width="15" style="214" customWidth="1"/>
    <col min="10498" max="10498" width="141.6640625" style="214" customWidth="1"/>
    <col min="10499" max="10752" width="13" style="214"/>
    <col min="10753" max="10753" width="15" style="214" customWidth="1"/>
    <col min="10754" max="10754" width="141.6640625" style="214" customWidth="1"/>
    <col min="10755" max="11008" width="13" style="214"/>
    <col min="11009" max="11009" width="15" style="214" customWidth="1"/>
    <col min="11010" max="11010" width="141.6640625" style="214" customWidth="1"/>
    <col min="11011" max="11264" width="13" style="214"/>
    <col min="11265" max="11265" width="15" style="214" customWidth="1"/>
    <col min="11266" max="11266" width="141.6640625" style="214" customWidth="1"/>
    <col min="11267" max="11520" width="13" style="214"/>
    <col min="11521" max="11521" width="15" style="214" customWidth="1"/>
    <col min="11522" max="11522" width="141.6640625" style="214" customWidth="1"/>
    <col min="11523" max="11776" width="13" style="214"/>
    <col min="11777" max="11777" width="15" style="214" customWidth="1"/>
    <col min="11778" max="11778" width="141.6640625" style="214" customWidth="1"/>
    <col min="11779" max="12032" width="13" style="214"/>
    <col min="12033" max="12033" width="15" style="214" customWidth="1"/>
    <col min="12034" max="12034" width="141.6640625" style="214" customWidth="1"/>
    <col min="12035" max="12288" width="13" style="214"/>
    <col min="12289" max="12289" width="15" style="214" customWidth="1"/>
    <col min="12290" max="12290" width="141.6640625" style="214" customWidth="1"/>
    <col min="12291" max="12544" width="13" style="214"/>
    <col min="12545" max="12545" width="15" style="214" customWidth="1"/>
    <col min="12546" max="12546" width="141.6640625" style="214" customWidth="1"/>
    <col min="12547" max="12800" width="13" style="214"/>
    <col min="12801" max="12801" width="15" style="214" customWidth="1"/>
    <col min="12802" max="12802" width="141.6640625" style="214" customWidth="1"/>
    <col min="12803" max="13056" width="13" style="214"/>
    <col min="13057" max="13057" width="15" style="214" customWidth="1"/>
    <col min="13058" max="13058" width="141.6640625" style="214" customWidth="1"/>
    <col min="13059" max="13312" width="13" style="214"/>
    <col min="13313" max="13313" width="15" style="214" customWidth="1"/>
    <col min="13314" max="13314" width="141.6640625" style="214" customWidth="1"/>
    <col min="13315" max="13568" width="13" style="214"/>
    <col min="13569" max="13569" width="15" style="214" customWidth="1"/>
    <col min="13570" max="13570" width="141.6640625" style="214" customWidth="1"/>
    <col min="13571" max="13824" width="13" style="214"/>
    <col min="13825" max="13825" width="15" style="214" customWidth="1"/>
    <col min="13826" max="13826" width="141.6640625" style="214" customWidth="1"/>
    <col min="13827" max="14080" width="13" style="214"/>
    <col min="14081" max="14081" width="15" style="214" customWidth="1"/>
    <col min="14082" max="14082" width="141.6640625" style="214" customWidth="1"/>
    <col min="14083" max="14336" width="13" style="214"/>
    <col min="14337" max="14337" width="15" style="214" customWidth="1"/>
    <col min="14338" max="14338" width="141.6640625" style="214" customWidth="1"/>
    <col min="14339" max="14592" width="13" style="214"/>
    <col min="14593" max="14593" width="15" style="214" customWidth="1"/>
    <col min="14594" max="14594" width="141.6640625" style="214" customWidth="1"/>
    <col min="14595" max="14848" width="13" style="214"/>
    <col min="14849" max="14849" width="15" style="214" customWidth="1"/>
    <col min="14850" max="14850" width="141.6640625" style="214" customWidth="1"/>
    <col min="14851" max="15104" width="13" style="214"/>
    <col min="15105" max="15105" width="15" style="214" customWidth="1"/>
    <col min="15106" max="15106" width="141.6640625" style="214" customWidth="1"/>
    <col min="15107" max="15360" width="13" style="214"/>
    <col min="15361" max="15361" width="15" style="214" customWidth="1"/>
    <col min="15362" max="15362" width="141.6640625" style="214" customWidth="1"/>
    <col min="15363" max="15616" width="13" style="214"/>
    <col min="15617" max="15617" width="15" style="214" customWidth="1"/>
    <col min="15618" max="15618" width="141.6640625" style="214" customWidth="1"/>
    <col min="15619" max="15872" width="13" style="214"/>
    <col min="15873" max="15873" width="15" style="214" customWidth="1"/>
    <col min="15874" max="15874" width="141.6640625" style="214" customWidth="1"/>
    <col min="15875" max="16128" width="13" style="214"/>
    <col min="16129" max="16129" width="15" style="214" customWidth="1"/>
    <col min="16130" max="16130" width="141.6640625" style="214" customWidth="1"/>
    <col min="16131" max="16384" width="13" style="214"/>
  </cols>
  <sheetData>
    <row r="1" spans="1:2" s="175" customFormat="1" ht="12.75">
      <c r="A1" s="266" t="s">
        <v>236</v>
      </c>
    </row>
    <row r="2" spans="1:2" ht="12.75">
      <c r="A2" s="403"/>
      <c r="B2" s="215"/>
    </row>
    <row r="3" spans="1:2" s="269" customFormat="1">
      <c r="A3" s="267"/>
      <c r="B3" s="268" t="s">
        <v>274</v>
      </c>
    </row>
    <row r="4" spans="1:2" s="269" customFormat="1">
      <c r="A4" s="270"/>
      <c r="B4" s="271"/>
    </row>
    <row r="5" spans="1:2">
      <c r="A5" s="210" t="s">
        <v>158</v>
      </c>
      <c r="B5" s="210" t="s">
        <v>237</v>
      </c>
    </row>
    <row r="6" spans="1:2">
      <c r="A6" s="210" t="s">
        <v>180</v>
      </c>
      <c r="B6" s="210" t="s">
        <v>238</v>
      </c>
    </row>
    <row r="7" spans="1:2">
      <c r="A7" s="210" t="s">
        <v>160</v>
      </c>
      <c r="B7" s="210" t="s">
        <v>239</v>
      </c>
    </row>
    <row r="8" spans="1:2">
      <c r="A8" s="210" t="s">
        <v>161</v>
      </c>
      <c r="B8" s="210" t="s">
        <v>240</v>
      </c>
    </row>
    <row r="9" spans="1:2">
      <c r="A9" s="210" t="s">
        <v>163</v>
      </c>
      <c r="B9" s="210" t="s">
        <v>241</v>
      </c>
    </row>
    <row r="10" spans="1:2">
      <c r="A10" s="210" t="s">
        <v>266</v>
      </c>
      <c r="B10" s="210" t="s">
        <v>242</v>
      </c>
    </row>
    <row r="11" spans="1:2" s="273" customFormat="1">
      <c r="A11" s="272" t="s">
        <v>267</v>
      </c>
      <c r="B11" s="272" t="s">
        <v>243</v>
      </c>
    </row>
    <row r="12" spans="1:2" s="273" customFormat="1">
      <c r="A12" s="272" t="s">
        <v>268</v>
      </c>
      <c r="B12" s="272" t="s">
        <v>242</v>
      </c>
    </row>
    <row r="13" spans="1:2">
      <c r="A13" s="210" t="s">
        <v>164</v>
      </c>
      <c r="B13" s="210" t="s">
        <v>244</v>
      </c>
    </row>
    <row r="14" spans="1:2">
      <c r="A14" s="210" t="s">
        <v>165</v>
      </c>
      <c r="B14" s="210" t="s">
        <v>245</v>
      </c>
    </row>
    <row r="15" spans="1:2">
      <c r="A15" s="210" t="s">
        <v>166</v>
      </c>
      <c r="B15" s="210" t="s">
        <v>246</v>
      </c>
    </row>
    <row r="16" spans="1:2">
      <c r="A16" s="210" t="s">
        <v>168</v>
      </c>
      <c r="B16" s="210" t="s">
        <v>247</v>
      </c>
    </row>
    <row r="17" spans="1:2">
      <c r="A17" s="210" t="s">
        <v>167</v>
      </c>
      <c r="B17" s="210" t="s">
        <v>248</v>
      </c>
    </row>
    <row r="18" spans="1:2">
      <c r="A18" s="210" t="s">
        <v>169</v>
      </c>
      <c r="B18" s="210" t="s">
        <v>249</v>
      </c>
    </row>
    <row r="19" spans="1:2">
      <c r="A19" s="210" t="s">
        <v>170</v>
      </c>
      <c r="B19" s="210" t="s">
        <v>250</v>
      </c>
    </row>
    <row r="20" spans="1:2">
      <c r="A20" s="210" t="s">
        <v>171</v>
      </c>
      <c r="B20" s="210" t="s">
        <v>251</v>
      </c>
    </row>
    <row r="21" spans="1:2">
      <c r="A21" s="210" t="s">
        <v>172</v>
      </c>
      <c r="B21" s="210" t="s">
        <v>252</v>
      </c>
    </row>
    <row r="22" spans="1:2">
      <c r="A22" s="210" t="s">
        <v>173</v>
      </c>
      <c r="B22" s="210" t="s">
        <v>253</v>
      </c>
    </row>
    <row r="23" spans="1:2">
      <c r="A23" s="210" t="s">
        <v>174</v>
      </c>
      <c r="B23" s="210" t="s">
        <v>254</v>
      </c>
    </row>
    <row r="24" spans="1:2">
      <c r="A24" s="210" t="s">
        <v>175</v>
      </c>
      <c r="B24" s="210" t="s">
        <v>255</v>
      </c>
    </row>
    <row r="25" spans="1:2">
      <c r="A25" s="210" t="s">
        <v>176</v>
      </c>
      <c r="B25" s="210" t="s">
        <v>256</v>
      </c>
    </row>
    <row r="26" spans="1:2">
      <c r="A26" s="274" t="s">
        <v>177</v>
      </c>
      <c r="B26" s="274" t="s">
        <v>257</v>
      </c>
    </row>
    <row r="27" spans="1:2">
      <c r="A27" s="231"/>
      <c r="B27" s="215"/>
    </row>
    <row r="28" spans="1:2">
      <c r="B28" s="275"/>
    </row>
    <row r="29" spans="1:2">
      <c r="A29" s="272" t="s">
        <v>284</v>
      </c>
      <c r="B29" s="275"/>
    </row>
    <row r="30" spans="1:2">
      <c r="B30" s="275"/>
    </row>
    <row r="31" spans="1:2">
      <c r="A31" s="275"/>
      <c r="B31" s="275"/>
    </row>
    <row r="32" spans="1:2">
      <c r="A32" s="275"/>
    </row>
    <row r="33" spans="1:2">
      <c r="A33" s="275"/>
      <c r="B33" s="275"/>
    </row>
    <row r="34" spans="1:2">
      <c r="A34" s="275"/>
      <c r="B34" s="275"/>
    </row>
    <row r="35" spans="1:2">
      <c r="A35" s="275"/>
      <c r="B35" s="275"/>
    </row>
    <row r="36" spans="1:2">
      <c r="A36" s="275"/>
      <c r="B36" s="275"/>
    </row>
    <row r="37" spans="1:2">
      <c r="A37" s="275"/>
      <c r="B37" s="275"/>
    </row>
    <row r="38" spans="1:2">
      <c r="A38" s="275"/>
      <c r="B38" s="275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="75" zoomScaleNormal="75" workbookViewId="0">
      <selection activeCell="B43" sqref="B43"/>
    </sheetView>
  </sheetViews>
  <sheetFormatPr defaultRowHeight="12.75"/>
  <cols>
    <col min="1" max="1" width="45.1640625" style="163" customWidth="1"/>
    <col min="2" max="2" width="10.1640625" style="163" customWidth="1"/>
    <col min="3" max="3" width="12.1640625" style="163" customWidth="1"/>
    <col min="4" max="4" width="11.5" style="163" customWidth="1"/>
    <col min="5" max="5" width="11.6640625" style="163" customWidth="1"/>
    <col min="6" max="8" width="15" style="163" customWidth="1"/>
    <col min="9" max="16384" width="9.33203125" style="163"/>
  </cols>
  <sheetData>
    <row r="1" spans="1:7">
      <c r="A1" s="43" t="s">
        <v>262</v>
      </c>
    </row>
    <row r="3" spans="1:7">
      <c r="A3" s="162"/>
      <c r="F3" s="171" t="s">
        <v>156</v>
      </c>
    </row>
    <row r="4" spans="1:7">
      <c r="A4" s="164"/>
      <c r="B4" s="193">
        <v>2011</v>
      </c>
      <c r="C4" s="193">
        <f>B4+1</f>
        <v>2012</v>
      </c>
      <c r="D4" s="193">
        <f>C4+1</f>
        <v>2013</v>
      </c>
      <c r="E4" s="193">
        <f>D4+1</f>
        <v>2014</v>
      </c>
      <c r="F4" s="193">
        <f>E4+1</f>
        <v>2015</v>
      </c>
    </row>
    <row r="5" spans="1:7">
      <c r="A5" s="108"/>
      <c r="B5" s="169"/>
      <c r="C5" s="169"/>
      <c r="D5" s="169"/>
      <c r="E5" s="169"/>
      <c r="F5" s="169"/>
    </row>
    <row r="6" spans="1:7">
      <c r="A6" s="166" t="s">
        <v>96</v>
      </c>
      <c r="B6" s="167">
        <v>1856.5</v>
      </c>
      <c r="C6" s="167">
        <v>1879.0101159999999</v>
      </c>
      <c r="D6" s="167">
        <v>1816.1542380000001</v>
      </c>
      <c r="E6" s="167">
        <v>1826.2527769999999</v>
      </c>
      <c r="F6" s="167">
        <v>1930.7327769999999</v>
      </c>
      <c r="G6" s="165"/>
    </row>
    <row r="7" spans="1:7">
      <c r="A7" s="166" t="s">
        <v>97</v>
      </c>
      <c r="B7" s="167">
        <v>561.14506197869071</v>
      </c>
      <c r="C7" s="167">
        <v>566.09119346652892</v>
      </c>
      <c r="D7" s="167">
        <v>582.802519574901</v>
      </c>
      <c r="E7" s="167">
        <v>600.07856071729907</v>
      </c>
      <c r="F7" s="167">
        <v>634.40908101183095</v>
      </c>
      <c r="G7" s="165"/>
    </row>
    <row r="8" spans="1:7">
      <c r="A8" s="166" t="s">
        <v>98</v>
      </c>
      <c r="B8" s="167">
        <v>1235.6858820923135</v>
      </c>
      <c r="C8" s="167">
        <v>1307.9809867857662</v>
      </c>
      <c r="D8" s="167">
        <v>1351.587761957117</v>
      </c>
      <c r="E8" s="167">
        <v>1302.1919072516373</v>
      </c>
      <c r="F8" s="167">
        <v>1328.5240126558317</v>
      </c>
      <c r="G8" s="165"/>
    </row>
    <row r="9" spans="1:7">
      <c r="A9" s="166"/>
      <c r="B9" s="167"/>
      <c r="C9" s="167"/>
      <c r="D9" s="167"/>
      <c r="E9" s="167"/>
      <c r="F9" s="167"/>
      <c r="G9" s="165"/>
    </row>
    <row r="10" spans="1:7">
      <c r="A10" s="168" t="s">
        <v>43</v>
      </c>
      <c r="B10" s="170">
        <v>3653.3309440710041</v>
      </c>
      <c r="C10" s="170">
        <v>3753.0822962522948</v>
      </c>
      <c r="D10" s="170">
        <v>3750.5445195320181</v>
      </c>
      <c r="E10" s="170">
        <v>3728.5232449689365</v>
      </c>
      <c r="F10" s="170">
        <v>3893.6658706676626</v>
      </c>
      <c r="G10" s="165"/>
    </row>
    <row r="11" spans="1:7">
      <c r="A11" s="109"/>
      <c r="B11" s="109"/>
      <c r="C11" s="109"/>
      <c r="D11" s="109"/>
      <c r="E11" s="109"/>
      <c r="F11" s="109"/>
    </row>
    <row r="13" spans="1:7">
      <c r="A13" s="163" t="s">
        <v>100</v>
      </c>
    </row>
    <row r="15" spans="1:7">
      <c r="A15" s="77" t="s">
        <v>157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75" zoomScaleNormal="75" workbookViewId="0">
      <selection activeCell="B43" sqref="B43"/>
    </sheetView>
  </sheetViews>
  <sheetFormatPr defaultRowHeight="12.75"/>
  <cols>
    <col min="1" max="1" width="34.33203125" style="163" customWidth="1"/>
    <col min="2" max="6" width="12.6640625" style="163" customWidth="1"/>
    <col min="7" max="16384" width="9.33203125" style="163"/>
  </cols>
  <sheetData>
    <row r="1" spans="1:7">
      <c r="A1" s="176" t="s">
        <v>261</v>
      </c>
    </row>
    <row r="2" spans="1:7">
      <c r="A2" s="175"/>
    </row>
    <row r="3" spans="1:7">
      <c r="F3" s="171" t="s">
        <v>129</v>
      </c>
    </row>
    <row r="4" spans="1:7">
      <c r="A4" s="164"/>
      <c r="B4" s="193">
        <v>2010</v>
      </c>
      <c r="C4" s="193" t="s">
        <v>101</v>
      </c>
      <c r="D4" s="193" t="s">
        <v>102</v>
      </c>
      <c r="E4" s="193" t="s">
        <v>103</v>
      </c>
      <c r="F4" s="193" t="s">
        <v>104</v>
      </c>
    </row>
    <row r="5" spans="1:7">
      <c r="A5" s="43"/>
      <c r="B5" s="173"/>
      <c r="C5" s="173"/>
      <c r="D5" s="173"/>
      <c r="E5" s="173"/>
      <c r="F5" s="173"/>
    </row>
    <row r="6" spans="1:7">
      <c r="A6" s="174" t="s">
        <v>158</v>
      </c>
      <c r="B6" s="207">
        <v>6.7869342174848635</v>
      </c>
      <c r="C6" s="207">
        <v>6.4615634805080449</v>
      </c>
      <c r="D6" s="207">
        <v>6.5418141207508791</v>
      </c>
      <c r="E6" s="207">
        <v>6.6022783080586054</v>
      </c>
      <c r="F6" s="207">
        <v>6.8185506498675315</v>
      </c>
      <c r="G6" s="172"/>
    </row>
    <row r="7" spans="1:7">
      <c r="A7" s="174" t="s">
        <v>159</v>
      </c>
      <c r="B7" s="207">
        <v>0.26447142244455679</v>
      </c>
      <c r="C7" s="207">
        <v>0.24615813490159572</v>
      </c>
      <c r="D7" s="207">
        <v>0.23903534893092954</v>
      </c>
      <c r="E7" s="207">
        <v>0.24076280379259993</v>
      </c>
      <c r="F7" s="207">
        <v>0.24564800111217885</v>
      </c>
      <c r="G7" s="172"/>
    </row>
    <row r="8" spans="1:7">
      <c r="A8" s="174" t="s">
        <v>160</v>
      </c>
      <c r="B8" s="207">
        <v>1.1254262233871262</v>
      </c>
      <c r="C8" s="207">
        <v>1.1853779917753993</v>
      </c>
      <c r="D8" s="207">
        <v>1.1901409912634844</v>
      </c>
      <c r="E8" s="207">
        <v>1.1872398055823408</v>
      </c>
      <c r="F8" s="207">
        <v>1.210533962096491</v>
      </c>
      <c r="G8" s="172"/>
    </row>
    <row r="9" spans="1:7">
      <c r="A9" s="174" t="s">
        <v>161</v>
      </c>
      <c r="B9" s="207">
        <v>9.4608536046454983</v>
      </c>
      <c r="C9" s="207">
        <v>9.2162470441043443</v>
      </c>
      <c r="D9" s="207">
        <v>9.2856911025430477</v>
      </c>
      <c r="E9" s="207">
        <v>9.292380923031974</v>
      </c>
      <c r="F9" s="207">
        <v>9.5330346273898012</v>
      </c>
      <c r="G9" s="172"/>
    </row>
    <row r="10" spans="1:7">
      <c r="A10" s="174" t="s">
        <v>162</v>
      </c>
      <c r="B10" s="207">
        <v>3.7433905296836407</v>
      </c>
      <c r="C10" s="207">
        <v>3.6975904836618287</v>
      </c>
      <c r="D10" s="207">
        <v>3.7466524613553216</v>
      </c>
      <c r="E10" s="207">
        <v>3.8095237468916423</v>
      </c>
      <c r="F10" s="207">
        <v>3.989290261668363</v>
      </c>
      <c r="G10" s="172"/>
    </row>
    <row r="11" spans="1:7">
      <c r="A11" s="174" t="s">
        <v>163</v>
      </c>
      <c r="B11" s="207">
        <v>7.7201200311337921</v>
      </c>
      <c r="C11" s="207">
        <v>7.9163958273809927</v>
      </c>
      <c r="D11" s="207">
        <v>7.9848370864826022</v>
      </c>
      <c r="E11" s="207">
        <v>8.1442608736371014</v>
      </c>
      <c r="F11" s="207">
        <v>7.6655767960389438</v>
      </c>
      <c r="G11" s="172"/>
    </row>
    <row r="12" spans="1:7">
      <c r="A12" s="174" t="s">
        <v>164</v>
      </c>
      <c r="B12" s="207">
        <v>2.0295597579115823</v>
      </c>
      <c r="C12" s="207">
        <v>1.8625256276131881</v>
      </c>
      <c r="D12" s="207">
        <v>1.8659744600185622</v>
      </c>
      <c r="E12" s="207">
        <v>1.8681660743062922</v>
      </c>
      <c r="F12" s="207">
        <v>1.8072982386851868</v>
      </c>
      <c r="G12" s="172"/>
    </row>
    <row r="13" spans="1:7">
      <c r="A13" s="174" t="s">
        <v>165</v>
      </c>
      <c r="B13" s="207">
        <v>9.5403977082671059</v>
      </c>
      <c r="C13" s="207">
        <v>9.6276003074090113</v>
      </c>
      <c r="D13" s="207">
        <v>9.6749670501535281</v>
      </c>
      <c r="E13" s="207">
        <v>9.6629201689923221</v>
      </c>
      <c r="F13" s="207">
        <v>9.2825236492637782</v>
      </c>
      <c r="G13" s="172"/>
    </row>
    <row r="14" spans="1:7">
      <c r="A14" s="174" t="s">
        <v>166</v>
      </c>
      <c r="B14" s="207">
        <v>7.395735983806313</v>
      </c>
      <c r="C14" s="207">
        <v>7.0327015990241302</v>
      </c>
      <c r="D14" s="207">
        <v>7.0349331641106865</v>
      </c>
      <c r="E14" s="207">
        <v>7.016752395972861</v>
      </c>
      <c r="F14" s="207">
        <v>7.0244349518235518</v>
      </c>
      <c r="G14" s="172"/>
    </row>
    <row r="15" spans="1:7">
      <c r="A15" s="174" t="s">
        <v>167</v>
      </c>
      <c r="B15" s="207">
        <v>1.6627533265568164</v>
      </c>
      <c r="C15" s="207">
        <v>1.635530343329149</v>
      </c>
      <c r="D15" s="207">
        <v>1.6288427774486864</v>
      </c>
      <c r="E15" s="207">
        <v>1.6296905575329141</v>
      </c>
      <c r="F15" s="207">
        <v>1.6728872183278534</v>
      </c>
      <c r="G15" s="172"/>
    </row>
    <row r="16" spans="1:7">
      <c r="A16" s="174" t="s">
        <v>168</v>
      </c>
      <c r="B16" s="207">
        <v>2.3793526605145932</v>
      </c>
      <c r="C16" s="207">
        <v>2.4370177219383402</v>
      </c>
      <c r="D16" s="207">
        <v>2.4543508668584462</v>
      </c>
      <c r="E16" s="207">
        <v>2.4691919642786351</v>
      </c>
      <c r="F16" s="207">
        <v>2.4453443513410487</v>
      </c>
      <c r="G16" s="172"/>
    </row>
    <row r="17" spans="1:7">
      <c r="A17" s="174" t="s">
        <v>169</v>
      </c>
      <c r="B17" s="207">
        <v>4.7657742676490944</v>
      </c>
      <c r="C17" s="207">
        <v>4.4026119490272499</v>
      </c>
      <c r="D17" s="207">
        <v>4.4338441295743856</v>
      </c>
      <c r="E17" s="207">
        <v>4.4153585297853848</v>
      </c>
      <c r="F17" s="207">
        <v>4.3348412514070134</v>
      </c>
      <c r="G17" s="172"/>
    </row>
    <row r="18" spans="1:7">
      <c r="A18" s="174" t="s">
        <v>170</v>
      </c>
      <c r="B18" s="207">
        <v>1.9712304622741335</v>
      </c>
      <c r="C18" s="207">
        <v>2.000458353790195</v>
      </c>
      <c r="D18" s="207">
        <v>2.0031943658958098</v>
      </c>
      <c r="E18" s="207">
        <v>2.0067897386493394</v>
      </c>
      <c r="F18" s="207">
        <v>2.0013231032217584</v>
      </c>
      <c r="G18" s="172"/>
    </row>
    <row r="19" spans="1:7">
      <c r="A19" s="174" t="s">
        <v>171</v>
      </c>
      <c r="B19" s="207">
        <v>0.69608984138987873</v>
      </c>
      <c r="C19" s="207">
        <v>0.6929878507856041</v>
      </c>
      <c r="D19" s="207">
        <v>0.6938207877304019</v>
      </c>
      <c r="E19" s="207">
        <v>0.68888426420320792</v>
      </c>
      <c r="F19" s="207">
        <v>0.69913674997053576</v>
      </c>
      <c r="G19" s="172"/>
    </row>
    <row r="20" spans="1:7">
      <c r="A20" s="174" t="s">
        <v>172</v>
      </c>
      <c r="B20" s="207">
        <v>6.2783691308105656</v>
      </c>
      <c r="C20" s="207">
        <v>6.209369469848113</v>
      </c>
      <c r="D20" s="207">
        <v>6.1739403130957973</v>
      </c>
      <c r="E20" s="207">
        <v>6.15523010106656</v>
      </c>
      <c r="F20" s="207">
        <v>6.0608938005748927</v>
      </c>
      <c r="G20" s="172"/>
    </row>
    <row r="21" spans="1:7">
      <c r="A21" s="174" t="s">
        <v>173</v>
      </c>
      <c r="B21" s="207">
        <v>9.9688731477758328</v>
      </c>
      <c r="C21" s="207">
        <v>10.229704860528086</v>
      </c>
      <c r="D21" s="207">
        <v>10.205399847227346</v>
      </c>
      <c r="E21" s="207">
        <v>10.189842679050818</v>
      </c>
      <c r="F21" s="207">
        <v>10.24974532918282</v>
      </c>
      <c r="G21" s="172"/>
    </row>
    <row r="22" spans="1:7">
      <c r="A22" s="174" t="s">
        <v>174</v>
      </c>
      <c r="B22" s="207">
        <v>1.7010278679369935</v>
      </c>
      <c r="C22" s="207">
        <v>1.6678649599227264</v>
      </c>
      <c r="D22" s="207">
        <v>1.690217041874192</v>
      </c>
      <c r="E22" s="207">
        <v>1.7024437011404991</v>
      </c>
      <c r="F22" s="207">
        <v>1.7272362075864793</v>
      </c>
      <c r="G22" s="172"/>
    </row>
    <row r="23" spans="1:7">
      <c r="A23" s="174" t="s">
        <v>175</v>
      </c>
      <c r="B23" s="207">
        <v>7.6836396136866725</v>
      </c>
      <c r="C23" s="207">
        <v>7.991690636586589</v>
      </c>
      <c r="D23" s="207">
        <v>7.8710383991436821</v>
      </c>
      <c r="E23" s="207">
        <v>7.7496833502414351</v>
      </c>
      <c r="F23" s="207">
        <v>7.8426706381503868</v>
      </c>
      <c r="G23" s="172"/>
    </row>
    <row r="24" spans="1:7">
      <c r="A24" s="174" t="s">
        <v>176</v>
      </c>
      <c r="B24" s="207">
        <v>10.562400697927924</v>
      </c>
      <c r="C24" s="207">
        <v>11.125912585738034</v>
      </c>
      <c r="D24" s="207">
        <v>10.938645416551864</v>
      </c>
      <c r="E24" s="207">
        <v>10.839588968314706</v>
      </c>
      <c r="F24" s="207">
        <v>10.991959273612316</v>
      </c>
      <c r="G24" s="172"/>
    </row>
    <row r="25" spans="1:7">
      <c r="A25" s="174" t="s">
        <v>177</v>
      </c>
      <c r="B25" s="208">
        <v>4.2635995047130226</v>
      </c>
      <c r="C25" s="208">
        <v>4.360690772127394</v>
      </c>
      <c r="D25" s="208">
        <v>4.3426602689903522</v>
      </c>
      <c r="E25" s="208">
        <v>4.3290110454707804</v>
      </c>
      <c r="F25" s="208">
        <v>4.3970709386790636</v>
      </c>
      <c r="G25" s="172"/>
    </row>
    <row r="26" spans="1:7">
      <c r="A26" s="162" t="s">
        <v>1</v>
      </c>
      <c r="B26" s="209">
        <v>100</v>
      </c>
      <c r="C26" s="209">
        <v>100</v>
      </c>
      <c r="D26" s="209">
        <v>100</v>
      </c>
      <c r="E26" s="209">
        <v>100</v>
      </c>
      <c r="F26" s="209">
        <v>100</v>
      </c>
    </row>
    <row r="27" spans="1:7">
      <c r="A27" s="109"/>
      <c r="B27" s="109"/>
      <c r="C27" s="109"/>
      <c r="D27" s="109"/>
      <c r="E27" s="109"/>
      <c r="F27" s="109"/>
    </row>
    <row r="29" spans="1:7">
      <c r="A29" s="77" t="s">
        <v>105</v>
      </c>
    </row>
    <row r="31" spans="1:7">
      <c r="A31" s="77" t="s">
        <v>99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zoomScale="75" zoomScaleNormal="75" workbookViewId="0">
      <selection activeCell="B43" sqref="B43"/>
    </sheetView>
  </sheetViews>
  <sheetFormatPr defaultRowHeight="12.75"/>
  <cols>
    <col min="1" max="1" width="26.5" style="163" customWidth="1"/>
    <col min="2" max="3" width="13" style="163" customWidth="1"/>
    <col min="4" max="4" width="1.83203125" style="163" customWidth="1"/>
    <col min="5" max="6" width="13" style="163" customWidth="1"/>
    <col min="7" max="7" width="1.83203125" style="163" customWidth="1"/>
    <col min="8" max="9" width="13" style="163" customWidth="1"/>
    <col min="10" max="10" width="1.83203125" style="163" customWidth="1"/>
    <col min="11" max="12" width="13" style="163" customWidth="1"/>
    <col min="13" max="13" width="1.83203125" style="163" customWidth="1"/>
    <col min="14" max="15" width="13" style="163" customWidth="1"/>
    <col min="16" max="16384" width="9.33203125" style="163"/>
  </cols>
  <sheetData>
    <row r="1" spans="1:15">
      <c r="A1" s="163" t="s">
        <v>260</v>
      </c>
    </row>
    <row r="2" spans="1:15">
      <c r="B2" s="176"/>
      <c r="C2" s="176"/>
      <c r="D2" s="176"/>
      <c r="E2" s="176"/>
      <c r="F2" s="176"/>
      <c r="G2" s="176"/>
      <c r="H2" s="177"/>
      <c r="I2" s="176"/>
      <c r="J2" s="176"/>
    </row>
    <row r="3" spans="1:15" s="109" customFormat="1">
      <c r="A3" s="178"/>
      <c r="B3" s="130"/>
      <c r="C3" s="130"/>
      <c r="D3" s="130"/>
      <c r="E3" s="130"/>
      <c r="F3" s="130"/>
      <c r="G3" s="130"/>
      <c r="H3" s="130"/>
      <c r="I3" s="130"/>
      <c r="J3" s="130"/>
    </row>
    <row r="4" spans="1:15">
      <c r="A4" s="43"/>
      <c r="B4" s="401">
        <v>2010</v>
      </c>
      <c r="C4" s="401"/>
      <c r="D4" s="206"/>
      <c r="E4" s="401">
        <f>B4+1</f>
        <v>2011</v>
      </c>
      <c r="F4" s="401"/>
      <c r="G4" s="206"/>
      <c r="H4" s="401">
        <f>E4+1</f>
        <v>2012</v>
      </c>
      <c r="I4" s="401"/>
      <c r="J4" s="206"/>
      <c r="K4" s="401">
        <f>H4+1</f>
        <v>2013</v>
      </c>
      <c r="L4" s="401"/>
      <c r="M4" s="206"/>
      <c r="N4" s="401">
        <f>K4+1</f>
        <v>2014</v>
      </c>
      <c r="O4" s="401"/>
    </row>
    <row r="5" spans="1:15" ht="51">
      <c r="A5" s="109"/>
      <c r="B5" s="179" t="s">
        <v>178</v>
      </c>
      <c r="C5" s="180" t="s">
        <v>179</v>
      </c>
      <c r="D5" s="181"/>
      <c r="E5" s="179" t="s">
        <v>178</v>
      </c>
      <c r="F5" s="180" t="s">
        <v>179</v>
      </c>
      <c r="G5" s="181"/>
      <c r="H5" s="179" t="s">
        <v>178</v>
      </c>
      <c r="I5" s="180" t="s">
        <v>179</v>
      </c>
      <c r="J5" s="181"/>
      <c r="K5" s="179" t="s">
        <v>178</v>
      </c>
      <c r="L5" s="180" t="s">
        <v>179</v>
      </c>
      <c r="M5" s="181"/>
      <c r="N5" s="179" t="s">
        <v>178</v>
      </c>
      <c r="O5" s="180" t="s">
        <v>179</v>
      </c>
    </row>
    <row r="6" spans="1:15">
      <c r="A6" s="43"/>
      <c r="B6" s="182"/>
      <c r="C6" s="183"/>
      <c r="D6" s="184"/>
      <c r="E6" s="182"/>
      <c r="F6" s="183"/>
      <c r="G6" s="184"/>
      <c r="H6" s="182"/>
      <c r="I6" s="183"/>
      <c r="J6" s="184"/>
      <c r="K6" s="182"/>
      <c r="L6" s="183"/>
      <c r="M6" s="184"/>
      <c r="N6" s="182"/>
      <c r="O6" s="183"/>
    </row>
    <row r="7" spans="1:15">
      <c r="A7" s="43" t="s">
        <v>158</v>
      </c>
      <c r="B7" s="185">
        <v>36.283242376107239</v>
      </c>
      <c r="C7" s="185">
        <v>63.716757623892761</v>
      </c>
      <c r="D7" s="185"/>
      <c r="E7" s="185">
        <v>34.56320875644645</v>
      </c>
      <c r="F7" s="185">
        <v>65.436791243553543</v>
      </c>
      <c r="G7" s="185"/>
      <c r="H7" s="185">
        <v>33.904945014834198</v>
      </c>
      <c r="I7" s="185">
        <v>66.095054985165802</v>
      </c>
      <c r="J7" s="185"/>
      <c r="K7" s="185">
        <v>33.281079857409338</v>
      </c>
      <c r="L7" s="185">
        <v>66.718920142590662</v>
      </c>
      <c r="M7" s="185"/>
      <c r="N7" s="185">
        <v>32.881469472492647</v>
      </c>
      <c r="O7" s="185">
        <v>67.118530527507346</v>
      </c>
    </row>
    <row r="8" spans="1:15">
      <c r="A8" s="43" t="s">
        <v>180</v>
      </c>
      <c r="B8" s="185">
        <v>60.598331702080699</v>
      </c>
      <c r="C8" s="185">
        <v>39.401668297919315</v>
      </c>
      <c r="D8" s="185"/>
      <c r="E8" s="185">
        <v>59.184904166600546</v>
      </c>
      <c r="F8" s="185">
        <v>40.815095833399447</v>
      </c>
      <c r="G8" s="185"/>
      <c r="H8" s="185">
        <v>56.626980347343945</v>
      </c>
      <c r="I8" s="185">
        <v>43.373019652656048</v>
      </c>
      <c r="J8" s="185"/>
      <c r="K8" s="185">
        <v>55.325400912670034</v>
      </c>
      <c r="L8" s="185">
        <v>44.674599087329966</v>
      </c>
      <c r="M8" s="185"/>
      <c r="N8" s="185">
        <v>53.927841990866966</v>
      </c>
      <c r="O8" s="185">
        <v>46.072158009133034</v>
      </c>
    </row>
    <row r="9" spans="1:15">
      <c r="A9" s="43" t="s">
        <v>161</v>
      </c>
      <c r="B9" s="185">
        <v>56.919374413059266</v>
      </c>
      <c r="C9" s="185">
        <v>43.080625586940727</v>
      </c>
      <c r="D9" s="185"/>
      <c r="E9" s="185">
        <v>56.658059331507971</v>
      </c>
      <c r="F9" s="185">
        <v>43.341940668492036</v>
      </c>
      <c r="G9" s="185"/>
      <c r="H9" s="185">
        <v>55.819645789468723</v>
      </c>
      <c r="I9" s="185">
        <v>44.180354210531291</v>
      </c>
      <c r="J9" s="185"/>
      <c r="K9" s="185">
        <v>54.849839317896368</v>
      </c>
      <c r="L9" s="185">
        <v>45.150160682103632</v>
      </c>
      <c r="M9" s="185"/>
      <c r="N9" s="185">
        <v>54.324702534371468</v>
      </c>
      <c r="O9" s="185">
        <v>45.675297465628532</v>
      </c>
    </row>
    <row r="10" spans="1:15">
      <c r="A10" s="43" t="s">
        <v>160</v>
      </c>
      <c r="B10" s="185">
        <v>45.279412815918342</v>
      </c>
      <c r="C10" s="185">
        <v>54.720587184081651</v>
      </c>
      <c r="D10" s="185"/>
      <c r="E10" s="185">
        <v>49.579986451361421</v>
      </c>
      <c r="F10" s="185">
        <v>50.420013548638579</v>
      </c>
      <c r="G10" s="185"/>
      <c r="H10" s="185">
        <v>48.690543780834034</v>
      </c>
      <c r="I10" s="185">
        <v>51.309456219165959</v>
      </c>
      <c r="J10" s="185"/>
      <c r="K10" s="185">
        <v>47.857481363640417</v>
      </c>
      <c r="L10" s="185">
        <v>52.142518636359583</v>
      </c>
      <c r="M10" s="185"/>
      <c r="N10" s="185">
        <v>47.512298861392409</v>
      </c>
      <c r="O10" s="185">
        <v>52.487701138607591</v>
      </c>
    </row>
    <row r="11" spans="1:15">
      <c r="A11" s="43" t="s">
        <v>181</v>
      </c>
      <c r="B11" s="185">
        <v>55.960119310067078</v>
      </c>
      <c r="C11" s="185">
        <v>44.039880689932929</v>
      </c>
      <c r="D11" s="185"/>
      <c r="E11" s="185">
        <v>55.830793688591932</v>
      </c>
      <c r="F11" s="185">
        <v>44.169206311408068</v>
      </c>
      <c r="G11" s="185"/>
      <c r="H11" s="185">
        <v>54.596151942774505</v>
      </c>
      <c r="I11" s="185">
        <v>45.403848057225503</v>
      </c>
      <c r="J11" s="185"/>
      <c r="K11" s="185">
        <v>53.298356140676816</v>
      </c>
      <c r="L11" s="185">
        <v>46.701643859323184</v>
      </c>
      <c r="M11" s="185"/>
      <c r="N11" s="185">
        <v>52.729619146695853</v>
      </c>
      <c r="O11" s="185">
        <v>47.270380853304147</v>
      </c>
    </row>
    <row r="12" spans="1:15">
      <c r="A12" s="43" t="s">
        <v>163</v>
      </c>
      <c r="B12" s="185">
        <v>48.757426144191925</v>
      </c>
      <c r="C12" s="185">
        <v>51.242573855808082</v>
      </c>
      <c r="D12" s="185"/>
      <c r="E12" s="185">
        <v>50.99790989794888</v>
      </c>
      <c r="F12" s="185">
        <v>49.00209010205112</v>
      </c>
      <c r="G12" s="185"/>
      <c r="H12" s="185">
        <v>50.214114500470345</v>
      </c>
      <c r="I12" s="185">
        <v>49.785885499529655</v>
      </c>
      <c r="J12" s="185"/>
      <c r="K12" s="185">
        <v>48.640248990540833</v>
      </c>
      <c r="L12" s="185">
        <v>51.359751009459167</v>
      </c>
      <c r="M12" s="185"/>
      <c r="N12" s="185">
        <v>52.959721553156193</v>
      </c>
      <c r="O12" s="185">
        <v>47.040278446843807</v>
      </c>
    </row>
    <row r="13" spans="1:15">
      <c r="A13" s="43" t="s">
        <v>182</v>
      </c>
      <c r="B13" s="185">
        <v>63.374982896327602</v>
      </c>
      <c r="C13" s="185">
        <v>36.625017103672405</v>
      </c>
      <c r="D13" s="185"/>
      <c r="E13" s="185">
        <v>60.663706268194161</v>
      </c>
      <c r="F13" s="185">
        <v>39.336293731805853</v>
      </c>
      <c r="G13" s="185"/>
      <c r="H13" s="185">
        <v>59.777082819201567</v>
      </c>
      <c r="I13" s="185">
        <v>40.22291718079844</v>
      </c>
      <c r="J13" s="185"/>
      <c r="K13" s="185">
        <v>58.649853752271184</v>
      </c>
      <c r="L13" s="185">
        <v>41.350146247728816</v>
      </c>
      <c r="M13" s="185"/>
      <c r="N13" s="185">
        <v>61.598844567384837</v>
      </c>
      <c r="O13" s="185">
        <v>38.401155432615163</v>
      </c>
    </row>
    <row r="14" spans="1:15">
      <c r="A14" s="43" t="s">
        <v>165</v>
      </c>
      <c r="B14" s="185">
        <v>55.054893946390969</v>
      </c>
      <c r="C14" s="185">
        <v>44.945106053609038</v>
      </c>
      <c r="D14" s="185"/>
      <c r="E14" s="185">
        <v>56.203643880405338</v>
      </c>
      <c r="F14" s="185">
        <v>43.796356119594648</v>
      </c>
      <c r="G14" s="185"/>
      <c r="H14" s="185">
        <v>55.684467024171369</v>
      </c>
      <c r="I14" s="185">
        <v>44.315532975828624</v>
      </c>
      <c r="J14" s="185"/>
      <c r="K14" s="185">
        <v>55.036509485912333</v>
      </c>
      <c r="L14" s="185">
        <v>44.963490514087667</v>
      </c>
      <c r="M14" s="185"/>
      <c r="N14" s="185">
        <v>58.926088458472073</v>
      </c>
      <c r="O14" s="185">
        <v>41.073911541527927</v>
      </c>
    </row>
    <row r="15" spans="1:15">
      <c r="A15" s="43" t="s">
        <v>166</v>
      </c>
      <c r="B15" s="185">
        <v>72.321911415300335</v>
      </c>
      <c r="C15" s="185">
        <v>27.678088584699665</v>
      </c>
      <c r="D15" s="185"/>
      <c r="E15" s="185">
        <v>71.431365000761119</v>
      </c>
      <c r="F15" s="185">
        <v>28.568634999238888</v>
      </c>
      <c r="G15" s="185"/>
      <c r="H15" s="185">
        <v>70.395273739239215</v>
      </c>
      <c r="I15" s="185">
        <v>29.604726260760771</v>
      </c>
      <c r="J15" s="185"/>
      <c r="K15" s="185">
        <v>69.426938393271371</v>
      </c>
      <c r="L15" s="185">
        <v>30.573061606728629</v>
      </c>
      <c r="M15" s="185"/>
      <c r="N15" s="185">
        <v>70.437103949450659</v>
      </c>
      <c r="O15" s="185">
        <v>29.562896050549341</v>
      </c>
    </row>
    <row r="16" spans="1:15">
      <c r="A16" s="43" t="s">
        <v>167</v>
      </c>
      <c r="B16" s="185">
        <v>65.920237124413532</v>
      </c>
      <c r="C16" s="185">
        <v>34.079762875586475</v>
      </c>
      <c r="D16" s="185"/>
      <c r="E16" s="185">
        <v>66.379831444825257</v>
      </c>
      <c r="F16" s="185">
        <v>33.620168555174743</v>
      </c>
      <c r="G16" s="185"/>
      <c r="H16" s="185">
        <v>65.259462185064578</v>
      </c>
      <c r="I16" s="185">
        <v>34.740537814935415</v>
      </c>
      <c r="J16" s="185"/>
      <c r="K16" s="185">
        <v>63.996200871327311</v>
      </c>
      <c r="L16" s="185">
        <v>36.003799128672689</v>
      </c>
      <c r="M16" s="185"/>
      <c r="N16" s="185">
        <v>63.363955751489165</v>
      </c>
      <c r="O16" s="185">
        <v>36.636044248510835</v>
      </c>
    </row>
    <row r="17" spans="1:15">
      <c r="A17" s="43" t="s">
        <v>168</v>
      </c>
      <c r="B17" s="185">
        <v>47.405011770937492</v>
      </c>
      <c r="C17" s="185">
        <v>52.594988229062523</v>
      </c>
      <c r="D17" s="185"/>
      <c r="E17" s="185">
        <v>49.968266218963279</v>
      </c>
      <c r="F17" s="185">
        <v>50.031733781036728</v>
      </c>
      <c r="G17" s="185"/>
      <c r="H17" s="185">
        <v>49.103714200852686</v>
      </c>
      <c r="I17" s="185">
        <v>50.896285799147321</v>
      </c>
      <c r="J17" s="185"/>
      <c r="K17" s="185">
        <v>48.045596454109869</v>
      </c>
      <c r="L17" s="185">
        <v>51.954403545890131</v>
      </c>
      <c r="M17" s="185"/>
      <c r="N17" s="185">
        <v>49.25231798919112</v>
      </c>
      <c r="O17" s="185">
        <v>50.74768201080888</v>
      </c>
    </row>
    <row r="18" spans="1:15">
      <c r="A18" s="43" t="s">
        <v>169</v>
      </c>
      <c r="B18" s="185">
        <v>63.094012357600683</v>
      </c>
      <c r="C18" s="185">
        <v>36.905987642399324</v>
      </c>
      <c r="D18" s="185"/>
      <c r="E18" s="185">
        <v>60.994682474154651</v>
      </c>
      <c r="F18" s="185">
        <v>39.005317525845349</v>
      </c>
      <c r="G18" s="185"/>
      <c r="H18" s="185">
        <v>60.133481783406125</v>
      </c>
      <c r="I18" s="185">
        <v>39.866518216593875</v>
      </c>
      <c r="J18" s="185"/>
      <c r="K18" s="185">
        <v>59.168075272805211</v>
      </c>
      <c r="L18" s="185">
        <v>40.831924727194789</v>
      </c>
      <c r="M18" s="185"/>
      <c r="N18" s="185">
        <v>61.144178894387103</v>
      </c>
      <c r="O18" s="185">
        <v>38.855821105612897</v>
      </c>
    </row>
    <row r="19" spans="1:15">
      <c r="A19" s="43" t="s">
        <v>170</v>
      </c>
      <c r="B19" s="185">
        <v>49.39329822041563</v>
      </c>
      <c r="C19" s="185">
        <v>50.60670177958437</v>
      </c>
      <c r="D19" s="185"/>
      <c r="E19" s="185">
        <v>51.51808687168149</v>
      </c>
      <c r="F19" s="185">
        <v>48.481913128318503</v>
      </c>
      <c r="G19" s="185"/>
      <c r="H19" s="185">
        <v>50.884726130873091</v>
      </c>
      <c r="I19" s="185">
        <v>49.115273869126916</v>
      </c>
      <c r="J19" s="185"/>
      <c r="K19" s="185">
        <v>50.129796501985837</v>
      </c>
      <c r="L19" s="185">
        <v>49.870203498014163</v>
      </c>
      <c r="M19" s="185"/>
      <c r="N19" s="185">
        <v>51.065262591775792</v>
      </c>
      <c r="O19" s="185">
        <v>48.934737408224208</v>
      </c>
    </row>
    <row r="20" spans="1:15">
      <c r="A20" s="43" t="s">
        <v>171</v>
      </c>
      <c r="B20" s="185">
        <v>32.165588613069964</v>
      </c>
      <c r="C20" s="185">
        <v>67.834411386930029</v>
      </c>
      <c r="D20" s="185"/>
      <c r="E20" s="185">
        <v>34.75239836932704</v>
      </c>
      <c r="F20" s="185">
        <v>65.24760163067296</v>
      </c>
      <c r="G20" s="185"/>
      <c r="H20" s="185">
        <v>34.105697580890599</v>
      </c>
      <c r="I20" s="185">
        <v>65.894302419109408</v>
      </c>
      <c r="J20" s="185"/>
      <c r="K20" s="185">
        <v>32.495923692856323</v>
      </c>
      <c r="L20" s="185">
        <v>67.504076307143677</v>
      </c>
      <c r="M20" s="185"/>
      <c r="N20" s="185">
        <v>31.512177411264762</v>
      </c>
      <c r="O20" s="185">
        <v>68.487822588735241</v>
      </c>
    </row>
    <row r="21" spans="1:15">
      <c r="A21" s="43" t="s">
        <v>172</v>
      </c>
      <c r="B21" s="185">
        <v>70.619751675248224</v>
      </c>
      <c r="C21" s="185">
        <v>29.380248324751783</v>
      </c>
      <c r="D21" s="185"/>
      <c r="E21" s="185">
        <v>70.30800593749106</v>
      </c>
      <c r="F21" s="185">
        <v>29.691994062508936</v>
      </c>
      <c r="G21" s="185"/>
      <c r="H21" s="185">
        <v>69.067318049626977</v>
      </c>
      <c r="I21" s="185">
        <v>30.932681950373002</v>
      </c>
      <c r="J21" s="185"/>
      <c r="K21" s="185">
        <v>67.608278345743201</v>
      </c>
      <c r="L21" s="185">
        <v>32.391721654256799</v>
      </c>
      <c r="M21" s="185"/>
      <c r="N21" s="185">
        <v>69.348325397498144</v>
      </c>
      <c r="O21" s="185">
        <v>30.651674602501856</v>
      </c>
    </row>
    <row r="22" spans="1:15">
      <c r="A22" s="43" t="s">
        <v>173</v>
      </c>
      <c r="B22" s="185">
        <v>82.704627219222289</v>
      </c>
      <c r="C22" s="185">
        <v>17.295372780777711</v>
      </c>
      <c r="D22" s="185"/>
      <c r="E22" s="185">
        <v>83.103622881474266</v>
      </c>
      <c r="F22" s="185">
        <v>16.896377118525731</v>
      </c>
      <c r="G22" s="185"/>
      <c r="H22" s="185">
        <v>82.173050274425194</v>
      </c>
      <c r="I22" s="185">
        <v>17.826949725574817</v>
      </c>
      <c r="J22" s="185"/>
      <c r="K22" s="185">
        <v>81.052809053039141</v>
      </c>
      <c r="L22" s="185">
        <v>18.947190946960859</v>
      </c>
      <c r="M22" s="185"/>
      <c r="N22" s="185">
        <v>81.867388952607058</v>
      </c>
      <c r="O22" s="185">
        <v>18.132611047392942</v>
      </c>
    </row>
    <row r="23" spans="1:15">
      <c r="A23" s="43" t="s">
        <v>174</v>
      </c>
      <c r="B23" s="185">
        <v>68.682657842053331</v>
      </c>
      <c r="C23" s="185">
        <v>31.317342157946669</v>
      </c>
      <c r="D23" s="185"/>
      <c r="E23" s="185">
        <v>69.080212368861041</v>
      </c>
      <c r="F23" s="185">
        <v>30.919787631138963</v>
      </c>
      <c r="G23" s="185"/>
      <c r="H23" s="185">
        <v>67.242412710620286</v>
      </c>
      <c r="I23" s="185">
        <v>32.757587289379728</v>
      </c>
      <c r="J23" s="185"/>
      <c r="K23" s="185">
        <v>65.78936892108932</v>
      </c>
      <c r="L23" s="185">
        <v>34.21063107891068</v>
      </c>
      <c r="M23" s="185"/>
      <c r="N23" s="185">
        <v>65.817214871053068</v>
      </c>
      <c r="O23" s="185">
        <v>34.182785128946932</v>
      </c>
    </row>
    <row r="24" spans="1:15">
      <c r="A24" s="43" t="s">
        <v>175</v>
      </c>
      <c r="B24" s="185">
        <v>94.538616356103731</v>
      </c>
      <c r="C24" s="185">
        <v>5.4613836438962577</v>
      </c>
      <c r="D24" s="185"/>
      <c r="E24" s="185">
        <v>94.555407648067174</v>
      </c>
      <c r="F24" s="185">
        <v>5.4445923519328367</v>
      </c>
      <c r="G24" s="185"/>
      <c r="H24" s="185">
        <v>94.02701536385139</v>
      </c>
      <c r="I24" s="185">
        <v>5.9729846361486016</v>
      </c>
      <c r="J24" s="185"/>
      <c r="K24" s="185">
        <v>93.098845335136048</v>
      </c>
      <c r="L24" s="185">
        <v>6.9011546648639523</v>
      </c>
      <c r="M24" s="185"/>
      <c r="N24" s="185">
        <v>92.99540688546341</v>
      </c>
      <c r="O24" s="185">
        <v>7.0045931145365898</v>
      </c>
    </row>
    <row r="25" spans="1:15">
      <c r="A25" s="43" t="s">
        <v>176</v>
      </c>
      <c r="B25" s="185">
        <v>85.318950446215098</v>
      </c>
      <c r="C25" s="185">
        <v>14.681049553784895</v>
      </c>
      <c r="D25" s="185"/>
      <c r="E25" s="185">
        <v>86.130801529885147</v>
      </c>
      <c r="F25" s="185">
        <v>13.869198470114858</v>
      </c>
      <c r="G25" s="185"/>
      <c r="H25" s="185">
        <v>85.140424192374269</v>
      </c>
      <c r="I25" s="185">
        <v>14.859575807625744</v>
      </c>
      <c r="J25" s="185"/>
      <c r="K25" s="185">
        <v>83.988714260561693</v>
      </c>
      <c r="L25" s="185">
        <v>16.011285739438307</v>
      </c>
      <c r="M25" s="185"/>
      <c r="N25" s="185">
        <v>84.276359980758386</v>
      </c>
      <c r="O25" s="185">
        <v>15.723640019241614</v>
      </c>
    </row>
    <row r="26" spans="1:15">
      <c r="A26" s="43" t="s">
        <v>177</v>
      </c>
      <c r="B26" s="185">
        <v>65.319165624960718</v>
      </c>
      <c r="C26" s="185">
        <v>34.680834375039282</v>
      </c>
      <c r="D26" s="185"/>
      <c r="E26" s="185">
        <v>66.576691089328108</v>
      </c>
      <c r="F26" s="185">
        <v>33.423308910671892</v>
      </c>
      <c r="G26" s="185"/>
      <c r="H26" s="185">
        <v>65.205203725681486</v>
      </c>
      <c r="I26" s="185">
        <v>34.794796274318522</v>
      </c>
      <c r="J26" s="185"/>
      <c r="K26" s="185">
        <v>63.734395641315835</v>
      </c>
      <c r="L26" s="185">
        <v>36.265604358684165</v>
      </c>
      <c r="M26" s="185"/>
      <c r="N26" s="185">
        <v>63.837966536031374</v>
      </c>
      <c r="O26" s="185">
        <v>36.162033463968626</v>
      </c>
    </row>
    <row r="27" spans="1:15">
      <c r="A27" s="162" t="s">
        <v>1</v>
      </c>
      <c r="B27" s="186">
        <v>65.599775895026184</v>
      </c>
      <c r="C27" s="186">
        <v>34.40022410497383</v>
      </c>
      <c r="D27" s="186"/>
      <c r="E27" s="186">
        <v>66.176459209157883</v>
      </c>
      <c r="F27" s="186">
        <v>33.823540790842124</v>
      </c>
      <c r="G27" s="186"/>
      <c r="H27" s="186">
        <v>65.149152522131644</v>
      </c>
      <c r="I27" s="186">
        <v>34.850847477868342</v>
      </c>
      <c r="J27" s="186"/>
      <c r="K27" s="186">
        <v>63.962892456859464</v>
      </c>
      <c r="L27" s="186">
        <v>36.037107543140536</v>
      </c>
      <c r="M27" s="186"/>
      <c r="N27" s="186">
        <v>65.074861501567867</v>
      </c>
      <c r="O27" s="186">
        <v>34.925138498432133</v>
      </c>
    </row>
    <row r="28" spans="1:15">
      <c r="A28" s="109"/>
      <c r="B28" s="109"/>
      <c r="C28" s="109"/>
      <c r="D28" s="109"/>
      <c r="E28" s="109"/>
      <c r="F28" s="109"/>
      <c r="G28" s="109"/>
      <c r="H28" s="109"/>
      <c r="I28" s="187"/>
      <c r="J28" s="187"/>
      <c r="K28" s="109"/>
      <c r="L28" s="109"/>
      <c r="M28" s="109"/>
      <c r="N28" s="109"/>
      <c r="O28" s="109"/>
    </row>
    <row r="30" spans="1:15">
      <c r="A30" s="162"/>
    </row>
    <row r="31" spans="1:15">
      <c r="A31" s="77" t="s">
        <v>99</v>
      </c>
    </row>
  </sheetData>
  <mergeCells count="5">
    <mergeCell ref="B4:C4"/>
    <mergeCell ref="E4:F4"/>
    <mergeCell ref="H4:I4"/>
    <mergeCell ref="K4:L4"/>
    <mergeCell ref="N4:O4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="75" zoomScaleNormal="75" workbookViewId="0">
      <selection activeCell="B43" sqref="B43"/>
    </sheetView>
  </sheetViews>
  <sheetFormatPr defaultRowHeight="12.75"/>
  <cols>
    <col min="1" max="1" width="23" style="163" customWidth="1"/>
    <col min="2" max="10" width="14.5" style="163" customWidth="1"/>
    <col min="11" max="16384" width="9.33203125" style="163"/>
  </cols>
  <sheetData>
    <row r="1" spans="1:6">
      <c r="A1" s="163" t="s">
        <v>259</v>
      </c>
      <c r="B1" s="175"/>
    </row>
    <row r="2" spans="1:6">
      <c r="A2" s="175"/>
      <c r="B2" s="175"/>
    </row>
    <row r="3" spans="1:6">
      <c r="A3" s="175"/>
      <c r="B3" s="175"/>
      <c r="F3" s="171" t="s">
        <v>129</v>
      </c>
    </row>
    <row r="4" spans="1:6">
      <c r="A4" s="164"/>
      <c r="B4" s="164">
        <v>2010</v>
      </c>
      <c r="C4" s="205" t="s">
        <v>101</v>
      </c>
      <c r="D4" s="205" t="s">
        <v>102</v>
      </c>
      <c r="E4" s="205" t="s">
        <v>103</v>
      </c>
      <c r="F4" s="205" t="s">
        <v>104</v>
      </c>
    </row>
    <row r="5" spans="1:6">
      <c r="A5" s="108"/>
      <c r="B5" s="169"/>
      <c r="C5" s="197"/>
      <c r="D5" s="197"/>
      <c r="E5" s="197"/>
      <c r="F5" s="197"/>
    </row>
    <row r="6" spans="1:6">
      <c r="A6" s="43" t="s">
        <v>17</v>
      </c>
      <c r="B6" s="106">
        <v>16.651864507870688</v>
      </c>
      <c r="C6" s="198">
        <v>14.009262832261799</v>
      </c>
      <c r="D6" s="198">
        <v>13.98076777770669</v>
      </c>
      <c r="E6" s="198">
        <v>13.148909446172743</v>
      </c>
      <c r="F6" s="198">
        <v>14.023370195844512</v>
      </c>
    </row>
    <row r="7" spans="1:6">
      <c r="A7" s="43" t="s">
        <v>183</v>
      </c>
      <c r="B7" s="106">
        <v>22.258115830483099</v>
      </c>
      <c r="C7" s="198">
        <v>20.34791851084637</v>
      </c>
      <c r="D7" s="198">
        <v>19.578326186123167</v>
      </c>
      <c r="E7" s="198">
        <v>18.640491944471467</v>
      </c>
      <c r="F7" s="198">
        <v>19.86076815741599</v>
      </c>
    </row>
    <row r="8" spans="1:6">
      <c r="A8" s="43" t="s">
        <v>19</v>
      </c>
      <c r="B8" s="106">
        <v>14.161807066910054</v>
      </c>
      <c r="C8" s="198">
        <v>11.560717951706259</v>
      </c>
      <c r="D8" s="198">
        <v>11.478254695450985</v>
      </c>
      <c r="E8" s="198">
        <v>11.492734516153822</v>
      </c>
      <c r="F8" s="198">
        <v>11.553394170570048</v>
      </c>
    </row>
    <row r="9" spans="1:6">
      <c r="A9" s="43" t="s">
        <v>18</v>
      </c>
      <c r="B9" s="106">
        <v>8.3308442181997187</v>
      </c>
      <c r="C9" s="198">
        <v>9.6059649297912699</v>
      </c>
      <c r="D9" s="198">
        <v>10.28536711359601</v>
      </c>
      <c r="E9" s="198">
        <v>10.407466701722576</v>
      </c>
      <c r="F9" s="198">
        <v>11.899630278211982</v>
      </c>
    </row>
    <row r="10" spans="1:6">
      <c r="A10" s="43" t="s">
        <v>184</v>
      </c>
      <c r="B10" s="106">
        <v>11.586045395921216</v>
      </c>
      <c r="C10" s="198">
        <v>10.873439043737436</v>
      </c>
      <c r="D10" s="198">
        <v>10.581358718293851</v>
      </c>
      <c r="E10" s="198">
        <v>9.4374424431690258</v>
      </c>
      <c r="F10" s="198">
        <v>11.63809969291311</v>
      </c>
    </row>
    <row r="11" spans="1:6">
      <c r="A11" s="43" t="s">
        <v>20</v>
      </c>
      <c r="B11" s="106">
        <v>12.677580458186183</v>
      </c>
      <c r="C11" s="198">
        <v>12.135178841244503</v>
      </c>
      <c r="D11" s="198">
        <v>12.56519835863425</v>
      </c>
      <c r="E11" s="198">
        <v>11.783214932318195</v>
      </c>
      <c r="F11" s="198">
        <v>11.841019489029158</v>
      </c>
    </row>
    <row r="12" spans="1:6">
      <c r="A12" s="43" t="s">
        <v>185</v>
      </c>
      <c r="B12" s="106">
        <v>22.498190798544236</v>
      </c>
      <c r="C12" s="198">
        <v>15.886180163621299</v>
      </c>
      <c r="D12" s="198">
        <v>14.528682869580656</v>
      </c>
      <c r="E12" s="198">
        <v>14.656791837374476</v>
      </c>
      <c r="F12" s="198">
        <v>15.065522462986522</v>
      </c>
    </row>
    <row r="13" spans="1:6">
      <c r="A13" s="43" t="s">
        <v>21</v>
      </c>
      <c r="B13" s="106">
        <v>13.895727345375494</v>
      </c>
      <c r="C13" s="198">
        <v>12.561505743499863</v>
      </c>
      <c r="D13" s="198">
        <v>13.132609273702398</v>
      </c>
      <c r="E13" s="198">
        <v>12.114769407520482</v>
      </c>
      <c r="F13" s="198">
        <v>12.512495188659736</v>
      </c>
    </row>
    <row r="14" spans="1:6">
      <c r="A14" s="43" t="s">
        <v>22</v>
      </c>
      <c r="B14" s="106">
        <v>17.12454603855263</v>
      </c>
      <c r="C14" s="198">
        <v>15.612760171286414</v>
      </c>
      <c r="D14" s="198">
        <v>16.019545339647657</v>
      </c>
      <c r="E14" s="198">
        <v>14.324460005841017</v>
      </c>
      <c r="F14" s="198">
        <v>15.062633376551194</v>
      </c>
    </row>
    <row r="15" spans="1:6">
      <c r="A15" s="43" t="s">
        <v>23</v>
      </c>
      <c r="B15" s="106">
        <v>16.545666436364705</v>
      </c>
      <c r="C15" s="198">
        <v>13.441732775680643</v>
      </c>
      <c r="D15" s="198">
        <v>14.174590825807554</v>
      </c>
      <c r="E15" s="198">
        <v>13.71444691478581</v>
      </c>
      <c r="F15" s="198">
        <v>15.516585527420304</v>
      </c>
    </row>
    <row r="16" spans="1:6">
      <c r="A16" s="43" t="s">
        <v>24</v>
      </c>
      <c r="B16" s="106">
        <v>17.444921025399758</v>
      </c>
      <c r="C16" s="198">
        <v>16.858295359696246</v>
      </c>
      <c r="D16" s="198">
        <v>15.227978480549117</v>
      </c>
      <c r="E16" s="198">
        <v>15.345992295797902</v>
      </c>
      <c r="F16" s="198">
        <v>16.616511172254299</v>
      </c>
    </row>
    <row r="17" spans="1:6">
      <c r="A17" s="43" t="s">
        <v>25</v>
      </c>
      <c r="B17" s="106">
        <v>12.708925831873314</v>
      </c>
      <c r="C17" s="198">
        <v>11.41685127799758</v>
      </c>
      <c r="D17" s="198">
        <v>11.421947307124784</v>
      </c>
      <c r="E17" s="198">
        <v>10.750345421694774</v>
      </c>
      <c r="F17" s="198">
        <v>12.124938479589478</v>
      </c>
    </row>
    <row r="18" spans="1:6">
      <c r="A18" s="43" t="s">
        <v>26</v>
      </c>
      <c r="B18" s="106">
        <v>12.97068190957803</v>
      </c>
      <c r="C18" s="198">
        <v>12.810517583619923</v>
      </c>
      <c r="D18" s="198">
        <v>11.805623969486735</v>
      </c>
      <c r="E18" s="198">
        <v>10.649656907754993</v>
      </c>
      <c r="F18" s="198">
        <v>12.872874006129795</v>
      </c>
    </row>
    <row r="19" spans="1:6">
      <c r="A19" s="43" t="s">
        <v>27</v>
      </c>
      <c r="B19" s="106">
        <v>12.277464286130806</v>
      </c>
      <c r="C19" s="198">
        <v>10.644441315648878</v>
      </c>
      <c r="D19" s="198">
        <v>9.9758021469908176</v>
      </c>
      <c r="E19" s="198">
        <v>9.4826163661748204</v>
      </c>
      <c r="F19" s="198">
        <v>9.758234552721456</v>
      </c>
    </row>
    <row r="20" spans="1:6">
      <c r="A20" s="43" t="s">
        <v>28</v>
      </c>
      <c r="B20" s="106">
        <v>11.98014418605602</v>
      </c>
      <c r="C20" s="198">
        <v>11.54745478185697</v>
      </c>
      <c r="D20" s="198">
        <v>10.822268099177593</v>
      </c>
      <c r="E20" s="198">
        <v>10.092735264947708</v>
      </c>
      <c r="F20" s="198">
        <v>12.149311807921785</v>
      </c>
    </row>
    <row r="21" spans="1:6">
      <c r="A21" s="43" t="s">
        <v>29</v>
      </c>
      <c r="B21" s="106">
        <v>24.483168886316069</v>
      </c>
      <c r="C21" s="198">
        <v>23.839515519802543</v>
      </c>
      <c r="D21" s="198">
        <v>24.596524815011545</v>
      </c>
      <c r="E21" s="198">
        <v>19.409531479816817</v>
      </c>
      <c r="F21" s="198">
        <v>23.330458679904829</v>
      </c>
    </row>
    <row r="22" spans="1:6">
      <c r="A22" s="43" t="s">
        <v>30</v>
      </c>
      <c r="B22" s="106">
        <v>16.372013572933568</v>
      </c>
      <c r="C22" s="198">
        <v>14.473288230463208</v>
      </c>
      <c r="D22" s="198">
        <v>15.116318528857843</v>
      </c>
      <c r="E22" s="198">
        <v>13.610922204779873</v>
      </c>
      <c r="F22" s="198">
        <v>15.061553872262861</v>
      </c>
    </row>
    <row r="23" spans="1:6">
      <c r="A23" s="43" t="s">
        <v>31</v>
      </c>
      <c r="B23" s="106">
        <v>73.288843813634514</v>
      </c>
      <c r="C23" s="198">
        <v>37.756357080660678</v>
      </c>
      <c r="D23" s="198">
        <v>42.275458433602779</v>
      </c>
      <c r="E23" s="198">
        <v>40.47497648623505</v>
      </c>
      <c r="F23" s="198">
        <v>44.03272324844658</v>
      </c>
    </row>
    <row r="24" spans="1:6">
      <c r="A24" s="43" t="s">
        <v>32</v>
      </c>
      <c r="B24" s="106">
        <v>18.563878555739606</v>
      </c>
      <c r="C24" s="198">
        <v>20.935176589516143</v>
      </c>
      <c r="D24" s="198">
        <v>18.787651385835325</v>
      </c>
      <c r="E24" s="198">
        <v>17.525989736991672</v>
      </c>
      <c r="F24" s="198">
        <v>21.178686903878297</v>
      </c>
    </row>
    <row r="25" spans="1:6">
      <c r="A25" s="43" t="s">
        <v>33</v>
      </c>
      <c r="B25" s="106">
        <v>13.740947298677586</v>
      </c>
      <c r="C25" s="198">
        <v>15.51249403137261</v>
      </c>
      <c r="D25" s="198">
        <v>15.985495013392983</v>
      </c>
      <c r="E25" s="198">
        <v>14.003883017080144</v>
      </c>
      <c r="F25" s="198">
        <v>13.540075661678708</v>
      </c>
    </row>
    <row r="26" spans="1:6">
      <c r="A26" s="43"/>
      <c r="B26" s="106"/>
      <c r="C26" s="198"/>
      <c r="D26" s="198"/>
      <c r="E26" s="198"/>
      <c r="F26" s="198"/>
    </row>
    <row r="27" spans="1:6">
      <c r="A27" s="162" t="s">
        <v>1</v>
      </c>
      <c r="B27" s="114">
        <v>16.120949157302768</v>
      </c>
      <c r="C27" s="199">
        <v>14.925644985347239</v>
      </c>
      <c r="D27" s="199">
        <v>14.838000029098996</v>
      </c>
      <c r="E27" s="199">
        <v>13.740107823417846</v>
      </c>
      <c r="F27" s="199">
        <v>15.01924828281094</v>
      </c>
    </row>
    <row r="28" spans="1:6">
      <c r="A28" s="109"/>
      <c r="B28" s="109"/>
      <c r="C28" s="196"/>
      <c r="D28" s="196"/>
      <c r="E28" s="109"/>
      <c r="F28" s="109"/>
    </row>
    <row r="30" spans="1:6">
      <c r="A30" s="77" t="s">
        <v>99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75" zoomScaleNormal="75" workbookViewId="0">
      <selection activeCell="B43" sqref="B43"/>
    </sheetView>
  </sheetViews>
  <sheetFormatPr defaultRowHeight="12.75"/>
  <cols>
    <col min="1" max="1" width="39.6640625" style="43" customWidth="1"/>
    <col min="2" max="16384" width="9.33203125" style="43"/>
  </cols>
  <sheetData>
    <row r="1" spans="1:8">
      <c r="A1" s="177" t="s">
        <v>258</v>
      </c>
    </row>
    <row r="2" spans="1:8">
      <c r="B2" s="177"/>
      <c r="C2" s="177"/>
      <c r="D2" s="177"/>
      <c r="E2" s="177"/>
    </row>
    <row r="3" spans="1:8">
      <c r="A3" s="200"/>
      <c r="B3" s="177"/>
      <c r="C3" s="177"/>
      <c r="D3" s="177"/>
      <c r="E3" s="177"/>
      <c r="F3" s="202" t="s">
        <v>156</v>
      </c>
    </row>
    <row r="4" spans="1:8">
      <c r="A4" s="164"/>
      <c r="B4" s="164">
        <v>2011</v>
      </c>
      <c r="C4" s="164">
        <v>2012</v>
      </c>
      <c r="D4" s="164">
        <v>2013</v>
      </c>
      <c r="E4" s="164">
        <v>2014</v>
      </c>
      <c r="F4" s="164">
        <v>2015</v>
      </c>
    </row>
    <row r="5" spans="1:8">
      <c r="G5" s="201"/>
      <c r="H5" s="201"/>
    </row>
    <row r="6" spans="1:8">
      <c r="A6" s="166" t="s">
        <v>106</v>
      </c>
      <c r="B6" s="167">
        <v>243.06856511004472</v>
      </c>
      <c r="C6" s="167">
        <v>219.16965928002207</v>
      </c>
      <c r="D6" s="167">
        <v>226.09349352295516</v>
      </c>
      <c r="E6" s="167">
        <v>222.80594329447965</v>
      </c>
      <c r="F6" s="167">
        <v>229.79160829372574</v>
      </c>
      <c r="G6" s="201"/>
      <c r="H6" s="201"/>
    </row>
    <row r="7" spans="1:8">
      <c r="A7" s="166" t="s">
        <v>108</v>
      </c>
      <c r="B7" s="167">
        <v>196.4458382937807</v>
      </c>
      <c r="C7" s="167">
        <v>221.5469651011602</v>
      </c>
      <c r="D7" s="167">
        <v>179.92464890654932</v>
      </c>
      <c r="E7" s="167">
        <v>168.89438611698091</v>
      </c>
      <c r="F7" s="167">
        <v>172.30966212402927</v>
      </c>
      <c r="G7" s="201"/>
    </row>
    <row r="8" spans="1:8">
      <c r="G8" s="201"/>
    </row>
    <row r="9" spans="1:8">
      <c r="A9" s="168" t="s">
        <v>43</v>
      </c>
      <c r="B9" s="170">
        <v>439.51440340382544</v>
      </c>
      <c r="C9" s="170">
        <v>392.88151965845503</v>
      </c>
      <c r="D9" s="170">
        <v>406.01814242950445</v>
      </c>
      <c r="E9" s="170">
        <v>391.70032941146053</v>
      </c>
      <c r="F9" s="170">
        <v>402.10127041775502</v>
      </c>
      <c r="G9" s="201"/>
    </row>
    <row r="10" spans="1:8">
      <c r="A10" s="109"/>
      <c r="B10" s="109"/>
      <c r="C10" s="109"/>
      <c r="D10" s="109"/>
      <c r="E10" s="109"/>
      <c r="F10" s="109"/>
    </row>
    <row r="12" spans="1:8" ht="40.5" customHeight="1">
      <c r="A12" s="402" t="s">
        <v>186</v>
      </c>
      <c r="B12" s="402"/>
      <c r="C12" s="402"/>
      <c r="D12" s="402"/>
      <c r="E12" s="402"/>
      <c r="F12" s="402"/>
    </row>
    <row r="14" spans="1:8">
      <c r="A14" s="77" t="s">
        <v>99</v>
      </c>
    </row>
  </sheetData>
  <mergeCells count="1">
    <mergeCell ref="A12:F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75" zoomScaleNormal="75" workbookViewId="0">
      <selection activeCell="B43" sqref="B43"/>
    </sheetView>
  </sheetViews>
  <sheetFormatPr defaultRowHeight="12.75"/>
  <cols>
    <col min="1" max="1" width="38" style="56" customWidth="1"/>
    <col min="2" max="2" width="10.5" style="56" customWidth="1"/>
    <col min="3" max="3" width="1.6640625" style="56" customWidth="1"/>
    <col min="4" max="4" width="10.83203125" style="56" bestFit="1" customWidth="1"/>
    <col min="5" max="5" width="11.6640625" style="56" bestFit="1" customWidth="1"/>
    <col min="6" max="6" width="12.5" style="56" customWidth="1"/>
    <col min="7" max="7" width="11.83203125" style="56" customWidth="1"/>
    <col min="8" max="8" width="9.33203125" style="95"/>
    <col min="9" max="16384" width="9.33203125" style="56"/>
  </cols>
  <sheetData>
    <row r="1" spans="1:8">
      <c r="A1" s="56" t="s">
        <v>119</v>
      </c>
      <c r="H1" s="56"/>
    </row>
    <row r="2" spans="1:8">
      <c r="A2" s="90"/>
      <c r="B2" s="90"/>
      <c r="C2" s="90"/>
      <c r="D2" s="90"/>
      <c r="E2" s="90"/>
      <c r="F2" s="90"/>
      <c r="G2" s="90"/>
      <c r="H2" s="56"/>
    </row>
    <row r="3" spans="1:8">
      <c r="A3" s="61"/>
      <c r="B3" s="376" t="s">
        <v>53</v>
      </c>
      <c r="C3" s="50"/>
      <c r="D3" s="379" t="s">
        <v>52</v>
      </c>
      <c r="E3" s="379"/>
      <c r="F3" s="379"/>
      <c r="G3" s="379"/>
      <c r="H3" s="56"/>
    </row>
    <row r="4" spans="1:8">
      <c r="A4" s="61"/>
      <c r="B4" s="377"/>
      <c r="C4" s="61"/>
      <c r="D4" s="192" t="s">
        <v>51</v>
      </c>
      <c r="E4" s="192" t="s">
        <v>50</v>
      </c>
      <c r="F4" s="192" t="s">
        <v>49</v>
      </c>
      <c r="G4" s="192" t="s">
        <v>48</v>
      </c>
      <c r="H4" s="56"/>
    </row>
    <row r="5" spans="1:8">
      <c r="A5" s="90"/>
      <c r="B5" s="97" t="s">
        <v>120</v>
      </c>
      <c r="C5" s="90"/>
      <c r="D5" s="379" t="s">
        <v>47</v>
      </c>
      <c r="E5" s="379"/>
      <c r="F5" s="379"/>
      <c r="G5" s="379"/>
      <c r="H5" s="56"/>
    </row>
    <row r="6" spans="1:8">
      <c r="A6" s="61"/>
      <c r="B6" s="190"/>
      <c r="C6" s="61"/>
      <c r="D6" s="191"/>
      <c r="E6" s="191"/>
      <c r="F6" s="191"/>
      <c r="G6" s="191"/>
      <c r="H6" s="56"/>
    </row>
    <row r="7" spans="1:8">
      <c r="A7" s="51" t="s">
        <v>45</v>
      </c>
      <c r="B7" s="79" t="s">
        <v>16</v>
      </c>
      <c r="C7" s="91"/>
      <c r="D7" s="91"/>
      <c r="E7" s="91"/>
      <c r="F7" s="91"/>
      <c r="G7" s="91"/>
      <c r="H7" s="56"/>
    </row>
    <row r="8" spans="1:8">
      <c r="A8" s="58" t="s">
        <v>13</v>
      </c>
      <c r="B8" s="101">
        <v>613.85599999999999</v>
      </c>
      <c r="C8" s="52"/>
      <c r="D8" s="53">
        <v>22.059733878955324</v>
      </c>
      <c r="E8" s="57">
        <v>70.099013449408332</v>
      </c>
      <c r="F8" s="53">
        <v>92.15858442370849</v>
      </c>
      <c r="G8" s="52">
        <v>7.8414155762915065</v>
      </c>
      <c r="H8" s="92"/>
    </row>
    <row r="9" spans="1:8">
      <c r="A9" s="58" t="s">
        <v>14</v>
      </c>
      <c r="B9" s="101">
        <v>228.983</v>
      </c>
      <c r="C9" s="52"/>
      <c r="D9" s="53">
        <v>17.340151889004861</v>
      </c>
      <c r="E9" s="57">
        <v>78.792748806679967</v>
      </c>
      <c r="F9" s="53">
        <v>96.132900695684825</v>
      </c>
      <c r="G9" s="52">
        <v>3.8670993043151753</v>
      </c>
      <c r="H9" s="92"/>
    </row>
    <row r="10" spans="1:8">
      <c r="A10" s="58" t="s">
        <v>15</v>
      </c>
      <c r="B10" s="101">
        <v>842.84</v>
      </c>
      <c r="C10" s="52"/>
      <c r="D10" s="53">
        <v>20.777371743154095</v>
      </c>
      <c r="E10" s="57">
        <v>72.460846661288031</v>
      </c>
      <c r="F10" s="53">
        <v>93.238218404442136</v>
      </c>
      <c r="G10" s="52">
        <v>6.7617815955578742</v>
      </c>
      <c r="H10" s="92"/>
    </row>
    <row r="11" spans="1:8">
      <c r="A11" s="58"/>
      <c r="B11" s="102"/>
      <c r="C11" s="52"/>
      <c r="D11" s="52"/>
      <c r="E11" s="52"/>
      <c r="F11" s="52"/>
      <c r="G11" s="52"/>
      <c r="H11" s="56"/>
    </row>
    <row r="12" spans="1:8">
      <c r="A12" s="54" t="s">
        <v>44</v>
      </c>
      <c r="B12" s="103"/>
      <c r="C12" s="52"/>
      <c r="D12" s="52"/>
      <c r="E12" s="52"/>
      <c r="F12" s="52"/>
      <c r="G12" s="52"/>
      <c r="H12" s="56"/>
    </row>
    <row r="13" spans="1:8">
      <c r="A13" s="58" t="s">
        <v>13</v>
      </c>
      <c r="B13" s="101">
        <v>13084.581</v>
      </c>
      <c r="C13" s="52"/>
      <c r="D13" s="53">
        <v>22.165646725714794</v>
      </c>
      <c r="E13" s="53">
        <v>75.031244791101827</v>
      </c>
      <c r="F13" s="53">
        <v>97.196891516816635</v>
      </c>
      <c r="G13" s="53">
        <v>2.8031008406000928</v>
      </c>
      <c r="H13" s="93"/>
    </row>
    <row r="14" spans="1:8">
      <c r="A14" s="58" t="s">
        <v>14</v>
      </c>
      <c r="B14" s="101">
        <v>9380.1720000000005</v>
      </c>
      <c r="C14" s="52"/>
      <c r="D14" s="53">
        <v>22.46592066755279</v>
      </c>
      <c r="E14" s="53">
        <v>76.197579319441047</v>
      </c>
      <c r="F14" s="53">
        <v>98.663499986993841</v>
      </c>
      <c r="G14" s="53">
        <v>1.3365000130061579</v>
      </c>
      <c r="H14" s="93"/>
    </row>
    <row r="15" spans="1:8" ht="13.5" customHeight="1">
      <c r="A15" s="58" t="s">
        <v>15</v>
      </c>
      <c r="B15" s="101">
        <v>22464.753000000001</v>
      </c>
      <c r="C15" s="55"/>
      <c r="D15" s="53">
        <v>22.291026302403591</v>
      </c>
      <c r="E15" s="53">
        <v>75.518252971666328</v>
      </c>
      <c r="F15" s="53">
        <v>97.809279274069922</v>
      </c>
      <c r="G15" s="53">
        <v>2.1907207259300825</v>
      </c>
      <c r="H15" s="93"/>
    </row>
    <row r="16" spans="1:8">
      <c r="H16" s="56"/>
    </row>
    <row r="17" spans="1:8" s="61" customFormat="1">
      <c r="B17" s="378" t="s">
        <v>46</v>
      </c>
      <c r="C17" s="378"/>
      <c r="D17" s="378"/>
      <c r="E17" s="378"/>
      <c r="F17" s="378"/>
      <c r="G17" s="378"/>
    </row>
    <row r="18" spans="1:8">
      <c r="A18" s="51" t="s">
        <v>45</v>
      </c>
      <c r="H18" s="56"/>
    </row>
    <row r="19" spans="1:8">
      <c r="A19" s="58" t="s">
        <v>13</v>
      </c>
      <c r="B19" s="98">
        <v>4.6380532074654681</v>
      </c>
      <c r="C19" s="58"/>
      <c r="D19" s="57">
        <v>10.278189488085733</v>
      </c>
      <c r="E19" s="57">
        <v>3.5900855573263</v>
      </c>
      <c r="F19" s="57">
        <v>5.1156749766346099</v>
      </c>
      <c r="G19" s="57">
        <v>-0.66655660572060793</v>
      </c>
      <c r="H19" s="56"/>
    </row>
    <row r="20" spans="1:8">
      <c r="A20" s="58" t="s">
        <v>14</v>
      </c>
      <c r="B20" s="98">
        <v>1.7245591978711801</v>
      </c>
      <c r="C20" s="58"/>
      <c r="D20" s="57">
        <v>14.038715606870026</v>
      </c>
      <c r="E20" s="57">
        <v>-0.276913383041407</v>
      </c>
      <c r="F20" s="57">
        <v>2.0334567838287443</v>
      </c>
      <c r="G20" s="57">
        <v>-5.3952991452988011</v>
      </c>
      <c r="H20" s="56"/>
    </row>
    <row r="21" spans="1:8" ht="13.5" customHeight="1">
      <c r="A21" s="58" t="s">
        <v>15</v>
      </c>
      <c r="B21" s="98">
        <v>3.8302527385346168</v>
      </c>
      <c r="C21" s="58"/>
      <c r="D21" s="57">
        <v>11.108291246859382</v>
      </c>
      <c r="E21" s="57">
        <v>2.4168353409344414</v>
      </c>
      <c r="F21" s="57">
        <v>4.2338204260613503</v>
      </c>
      <c r="G21" s="57">
        <v>-1.4320552067660928</v>
      </c>
      <c r="H21" s="56"/>
    </row>
    <row r="22" spans="1:8">
      <c r="A22" s="58"/>
      <c r="B22" s="60"/>
      <c r="C22" s="58"/>
      <c r="D22" s="59"/>
      <c r="E22" s="59"/>
      <c r="F22" s="59"/>
      <c r="G22" s="59"/>
      <c r="H22" s="56"/>
    </row>
    <row r="23" spans="1:8">
      <c r="A23" s="54" t="s">
        <v>44</v>
      </c>
      <c r="B23" s="60"/>
      <c r="C23" s="58"/>
      <c r="D23" s="94"/>
      <c r="E23" s="60"/>
      <c r="F23" s="60"/>
      <c r="G23" s="60"/>
      <c r="H23" s="56"/>
    </row>
    <row r="24" spans="1:8">
      <c r="A24" s="58" t="s">
        <v>13</v>
      </c>
      <c r="B24" s="99">
        <v>1.0762629954942624</v>
      </c>
      <c r="C24" s="58"/>
      <c r="D24" s="59">
        <v>0.80931582156122828</v>
      </c>
      <c r="E24" s="59">
        <v>1.0765306274780688</v>
      </c>
      <c r="F24" s="59">
        <v>1.0154759042503629</v>
      </c>
      <c r="G24" s="59">
        <v>3.2302552512405041</v>
      </c>
      <c r="H24" s="56"/>
    </row>
    <row r="25" spans="1:8">
      <c r="A25" s="58" t="s">
        <v>14</v>
      </c>
      <c r="B25" s="99">
        <v>0.49831464845359635</v>
      </c>
      <c r="C25" s="58"/>
      <c r="D25" s="59">
        <v>-2.3484468647678214</v>
      </c>
      <c r="E25" s="59">
        <v>1.2168170729945855</v>
      </c>
      <c r="F25" s="59">
        <v>0.38229590132285063</v>
      </c>
      <c r="G25" s="59">
        <v>9.8737949167397066</v>
      </c>
      <c r="H25" s="56"/>
    </row>
    <row r="26" spans="1:8" s="61" customFormat="1">
      <c r="A26" s="58" t="s">
        <v>15</v>
      </c>
      <c r="B26" s="100">
        <v>0.83413390336702331</v>
      </c>
      <c r="C26" s="96"/>
      <c r="D26" s="59">
        <v>-0.54410906014277283</v>
      </c>
      <c r="E26" s="59">
        <v>1.1355927828306622</v>
      </c>
      <c r="F26" s="59">
        <v>0.74780646249894889</v>
      </c>
      <c r="G26" s="59">
        <v>4.8451523976506019</v>
      </c>
    </row>
    <row r="27" spans="1:8">
      <c r="A27" s="90"/>
      <c r="B27" s="90"/>
      <c r="C27" s="90"/>
      <c r="D27" s="90"/>
      <c r="E27" s="90"/>
      <c r="F27" s="90"/>
      <c r="G27" s="90"/>
    </row>
    <row r="28" spans="1:8">
      <c r="H28" s="56"/>
    </row>
    <row r="29" spans="1:8">
      <c r="A29" s="61" t="s">
        <v>42</v>
      </c>
    </row>
  </sheetData>
  <mergeCells count="4">
    <mergeCell ref="B3:B4"/>
    <mergeCell ref="B17:G17"/>
    <mergeCell ref="D3:G3"/>
    <mergeCell ref="D5:G5"/>
  </mergeCells>
  <hyperlinks>
    <hyperlink ref="K7" r:id="rId1" tooltip="Click once to display linked information. Click and hold to select this cell." display="http://coesione-sociale.istat.it/OECDStat_Metadata/ShowMetadata.ashx?Dataset=DCCV_OCCUPATIT&amp;ShowOnWeb=true&amp;Lang=fr"/>
    <hyperlink ref="N12" r:id="rId2" tooltip="Click once to display linked information. Click and hold to select this cell." display="http://coesione-sociale.istat.it/OECDStat_Metadata/ShowMetadata.ashx?Dataset=DCCV_OCCUPATIT&amp;Coords=[A07].[A]&amp;ShowOnWeb=true&amp;Lang=fr"/>
    <hyperlink ref="N16" r:id="rId3" tooltip="Click once to display linked information. Click and hold to select this cell." display="http://coesione-sociale.istat.it/OECDStat_Metadata/ShowMetadata.ashx?Dataset=DCCV_OCCUPATIT&amp;Coords=[PR2].[99]&amp;ShowOnWeb=true&amp;Lang=fr"/>
    <hyperlink ref="K28" r:id="rId4" tooltip="Click once to display linked information. Click and hold to select this cell." display="http:///coesione-sociale.istat.it/wbos"/>
  </hyperlinks>
  <pageMargins left="0.75" right="0.75" top="1" bottom="1" header="0.5" footer="0.5"/>
  <pageSetup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75" zoomScaleNormal="75" workbookViewId="0">
      <selection activeCell="B43" sqref="B43"/>
    </sheetView>
  </sheetViews>
  <sheetFormatPr defaultRowHeight="12.75"/>
  <cols>
    <col min="1" max="1" width="25.1640625" style="2" customWidth="1"/>
    <col min="2" max="2" width="10.5" style="2" customWidth="1"/>
    <col min="3" max="3" width="10.6640625" style="2" bestFit="1" customWidth="1"/>
    <col min="4" max="4" width="8.6640625" style="2" customWidth="1"/>
    <col min="5" max="5" width="1.83203125" style="2" customWidth="1"/>
    <col min="6" max="6" width="10.6640625" style="2" bestFit="1" customWidth="1"/>
    <col min="7" max="7" width="9.6640625" style="2" bestFit="1" customWidth="1"/>
    <col min="8" max="8" width="9.5" style="2" bestFit="1" customWidth="1"/>
    <col min="9" max="9" width="1.83203125" style="2" customWidth="1"/>
    <col min="10" max="10" width="10.6640625" style="2" bestFit="1" customWidth="1"/>
    <col min="11" max="11" width="10.1640625" style="2" bestFit="1" customWidth="1"/>
    <col min="12" max="12" width="9.5" style="2" bestFit="1" customWidth="1"/>
    <col min="13" max="16384" width="9.33203125" style="2"/>
  </cols>
  <sheetData>
    <row r="1" spans="1:12">
      <c r="A1" s="42" t="s">
        <v>116</v>
      </c>
    </row>
    <row r="2" spans="1:12">
      <c r="A2" s="42"/>
    </row>
    <row r="3" spans="1:12">
      <c r="A3" s="108"/>
      <c r="B3" s="380" t="s">
        <v>122</v>
      </c>
      <c r="C3" s="380"/>
      <c r="D3" s="380"/>
      <c r="E3" s="107"/>
      <c r="F3" s="380" t="s">
        <v>107</v>
      </c>
      <c r="G3" s="380"/>
      <c r="H3" s="380"/>
      <c r="I3" s="107"/>
      <c r="J3" s="380" t="s">
        <v>123</v>
      </c>
      <c r="K3" s="380"/>
      <c r="L3" s="380"/>
    </row>
    <row r="4" spans="1:12" ht="38.25">
      <c r="A4" s="109" t="s">
        <v>56</v>
      </c>
      <c r="B4" s="110" t="s">
        <v>54</v>
      </c>
      <c r="C4" s="110" t="s">
        <v>55</v>
      </c>
      <c r="D4" s="111" t="s">
        <v>121</v>
      </c>
      <c r="E4" s="111"/>
      <c r="F4" s="110" t="s">
        <v>54</v>
      </c>
      <c r="G4" s="110" t="s">
        <v>55</v>
      </c>
      <c r="H4" s="111" t="s">
        <v>121</v>
      </c>
      <c r="I4" s="111"/>
      <c r="J4" s="110" t="s">
        <v>54</v>
      </c>
      <c r="K4" s="110" t="s">
        <v>55</v>
      </c>
      <c r="L4" s="111" t="s">
        <v>121</v>
      </c>
    </row>
    <row r="5" spans="1:12">
      <c r="A5" s="43"/>
      <c r="B5" s="78"/>
      <c r="C5" s="78"/>
      <c r="D5" s="44"/>
      <c r="E5" s="44"/>
      <c r="F5" s="78"/>
      <c r="G5" s="78"/>
      <c r="H5" s="44"/>
      <c r="I5" s="44"/>
      <c r="J5" s="78"/>
      <c r="K5" s="78"/>
      <c r="L5" s="44"/>
    </row>
    <row r="6" spans="1:12">
      <c r="A6" s="45" t="s">
        <v>57</v>
      </c>
      <c r="B6" s="104">
        <v>2926.3333333</v>
      </c>
      <c r="C6" s="104">
        <v>2885.5</v>
      </c>
      <c r="D6" s="106">
        <f t="shared" ref="D6:D13" si="0">(C6-B6)/B6*100</f>
        <v>-1.3953753263628603</v>
      </c>
      <c r="E6" s="106"/>
      <c r="F6" s="104">
        <v>968.90384615000005</v>
      </c>
      <c r="G6" s="104">
        <v>874.48076922999996</v>
      </c>
      <c r="H6" s="106">
        <f t="shared" ref="H6:H13" si="1">(G6-F6)/F6*100</f>
        <v>-9.7453506140156296</v>
      </c>
      <c r="I6" s="106"/>
      <c r="J6" s="105">
        <f t="shared" ref="J6:J13" si="2">B6+F6</f>
        <v>3895.23717945</v>
      </c>
      <c r="K6" s="105">
        <f t="shared" ref="K6:K13" si="3">G6+C6</f>
        <v>3759.9807692300001</v>
      </c>
      <c r="L6" s="106">
        <f t="shared" ref="L6:L13" si="4">(K6-J6)/J6*100</f>
        <v>-3.4723536459748483</v>
      </c>
    </row>
    <row r="7" spans="1:12">
      <c r="A7" s="45" t="s">
        <v>58</v>
      </c>
      <c r="B7" s="104">
        <v>30641.666667000001</v>
      </c>
      <c r="C7" s="104">
        <v>31055.5</v>
      </c>
      <c r="D7" s="106">
        <f t="shared" si="0"/>
        <v>1.350557518614621</v>
      </c>
      <c r="E7" s="106"/>
      <c r="F7" s="104">
        <v>10123.865384999999</v>
      </c>
      <c r="G7" s="104">
        <v>9716.7692308000005</v>
      </c>
      <c r="H7" s="106">
        <f t="shared" si="1"/>
        <v>-4.0211533709562328</v>
      </c>
      <c r="I7" s="106"/>
      <c r="J7" s="105">
        <f t="shared" si="2"/>
        <v>40765.532052000002</v>
      </c>
      <c r="K7" s="105">
        <f t="shared" si="3"/>
        <v>40772.269230799997</v>
      </c>
      <c r="L7" s="106">
        <f t="shared" si="4"/>
        <v>1.6526654899047363E-2</v>
      </c>
    </row>
    <row r="8" spans="1:12">
      <c r="A8" s="45" t="s">
        <v>59</v>
      </c>
      <c r="B8" s="104">
        <v>44048.5</v>
      </c>
      <c r="C8" s="104">
        <v>45972.666666999998</v>
      </c>
      <c r="D8" s="106">
        <f t="shared" si="0"/>
        <v>4.368291013314864</v>
      </c>
      <c r="E8" s="106"/>
      <c r="F8" s="104">
        <v>17040.596153999999</v>
      </c>
      <c r="G8" s="104">
        <v>16998.692308000002</v>
      </c>
      <c r="H8" s="106">
        <f>(G8-F8)/F8*100</f>
        <v>-0.24590598604240257</v>
      </c>
      <c r="I8" s="106"/>
      <c r="J8" s="105">
        <f t="shared" si="2"/>
        <v>61089.096153999999</v>
      </c>
      <c r="K8" s="105">
        <f t="shared" si="3"/>
        <v>62971.358974999996</v>
      </c>
      <c r="L8" s="106">
        <f t="shared" si="4"/>
        <v>3.0811764119982805</v>
      </c>
    </row>
    <row r="9" spans="1:12">
      <c r="A9" s="45" t="s">
        <v>60</v>
      </c>
      <c r="B9" s="104">
        <v>107281.33332999999</v>
      </c>
      <c r="C9" s="104">
        <v>108661.33332999999</v>
      </c>
      <c r="D9" s="106">
        <f t="shared" si="0"/>
        <v>1.2863374803099121</v>
      </c>
      <c r="E9" s="106"/>
      <c r="F9" s="104">
        <v>60919.076923000001</v>
      </c>
      <c r="G9" s="104">
        <v>58102.173076999999</v>
      </c>
      <c r="H9" s="106">
        <f t="shared" si="1"/>
        <v>-4.6240094044111801</v>
      </c>
      <c r="I9" s="106"/>
      <c r="J9" s="105">
        <f t="shared" si="2"/>
        <v>168200.41025299998</v>
      </c>
      <c r="K9" s="105">
        <f t="shared" si="3"/>
        <v>166763.50640700001</v>
      </c>
      <c r="L9" s="106">
        <f t="shared" si="4"/>
        <v>-0.85428082121716686</v>
      </c>
    </row>
    <row r="10" spans="1:12">
      <c r="A10" s="45" t="s">
        <v>61</v>
      </c>
      <c r="B10" s="104">
        <v>131202.5</v>
      </c>
      <c r="C10" s="104">
        <v>132090.83332999999</v>
      </c>
      <c r="D10" s="106">
        <f t="shared" si="0"/>
        <v>0.6770704292982177</v>
      </c>
      <c r="E10" s="106"/>
      <c r="F10" s="104">
        <v>115226.17307999999</v>
      </c>
      <c r="G10" s="104">
        <v>111232.65385</v>
      </c>
      <c r="H10" s="106">
        <f t="shared" si="1"/>
        <v>-3.4658091328151146</v>
      </c>
      <c r="I10" s="106"/>
      <c r="J10" s="105">
        <f t="shared" si="2"/>
        <v>246428.67307999998</v>
      </c>
      <c r="K10" s="105">
        <f t="shared" si="3"/>
        <v>243323.48718</v>
      </c>
      <c r="L10" s="106">
        <f t="shared" si="4"/>
        <v>-1.2600749179020749</v>
      </c>
    </row>
    <row r="11" spans="1:12">
      <c r="A11" s="45" t="s">
        <v>62</v>
      </c>
      <c r="B11" s="104">
        <v>61574.666666999998</v>
      </c>
      <c r="C11" s="104">
        <v>64449.833333000002</v>
      </c>
      <c r="D11" s="106">
        <f t="shared" si="0"/>
        <v>4.6693986693409197</v>
      </c>
      <c r="E11" s="106"/>
      <c r="F11" s="104">
        <v>65512.25</v>
      </c>
      <c r="G11" s="104">
        <v>66181.615384999997</v>
      </c>
      <c r="H11" s="106">
        <f t="shared" si="1"/>
        <v>1.0217407965685765</v>
      </c>
      <c r="I11" s="106"/>
      <c r="J11" s="105">
        <f t="shared" si="2"/>
        <v>127086.916667</v>
      </c>
      <c r="K11" s="105">
        <f t="shared" si="3"/>
        <v>130631.448718</v>
      </c>
      <c r="L11" s="106">
        <f t="shared" si="4"/>
        <v>2.7890613321649593</v>
      </c>
    </row>
    <row r="12" spans="1:12">
      <c r="A12" s="45" t="s">
        <v>63</v>
      </c>
      <c r="B12" s="104">
        <v>45244.166666999998</v>
      </c>
      <c r="C12" s="104">
        <v>48965.333333000002</v>
      </c>
      <c r="D12" s="106">
        <f t="shared" si="0"/>
        <v>8.2246330082461956</v>
      </c>
      <c r="E12" s="106"/>
      <c r="F12" s="104">
        <v>59089.192307999998</v>
      </c>
      <c r="G12" s="104">
        <v>59741</v>
      </c>
      <c r="H12" s="106">
        <f t="shared" si="1"/>
        <v>1.10309121946105</v>
      </c>
      <c r="I12" s="106"/>
      <c r="J12" s="105">
        <f t="shared" si="2"/>
        <v>104333.358975</v>
      </c>
      <c r="K12" s="105">
        <f t="shared" si="3"/>
        <v>108706.333333</v>
      </c>
      <c r="L12" s="106">
        <f t="shared" si="4"/>
        <v>4.1913481948260136</v>
      </c>
    </row>
    <row r="13" spans="1:12">
      <c r="A13" s="45" t="s">
        <v>64</v>
      </c>
      <c r="B13" s="104">
        <v>30244.666667000001</v>
      </c>
      <c r="C13" s="104">
        <v>34007.166666999998</v>
      </c>
      <c r="D13" s="106">
        <f t="shared" si="0"/>
        <v>12.440209844022734</v>
      </c>
      <c r="E13" s="106"/>
      <c r="F13" s="104">
        <v>126650.05769</v>
      </c>
      <c r="G13" s="104">
        <v>130269.5</v>
      </c>
      <c r="H13" s="106">
        <f t="shared" si="1"/>
        <v>2.8578291838281427</v>
      </c>
      <c r="I13" s="106"/>
      <c r="J13" s="105">
        <f t="shared" si="2"/>
        <v>156894.724357</v>
      </c>
      <c r="K13" s="105">
        <f t="shared" si="3"/>
        <v>164276.66666699998</v>
      </c>
      <c r="L13" s="106">
        <f t="shared" si="4"/>
        <v>4.7050290188234953</v>
      </c>
    </row>
    <row r="14" spans="1:12">
      <c r="A14" s="112" t="s">
        <v>124</v>
      </c>
      <c r="B14" s="113">
        <v>453163.83332999999</v>
      </c>
      <c r="C14" s="113">
        <v>468088.16667000001</v>
      </c>
      <c r="D14" s="114">
        <f>(C14-B14)/B14*100</f>
        <v>3.2933637334495565</v>
      </c>
      <c r="E14" s="114"/>
      <c r="F14" s="113">
        <v>455530.11537999997</v>
      </c>
      <c r="G14" s="113">
        <v>453116.88462000003</v>
      </c>
      <c r="H14" s="114">
        <f>(G14-F14)/F14*100</f>
        <v>-0.52976316571009752</v>
      </c>
      <c r="I14" s="114"/>
      <c r="J14" s="115">
        <f>B14+F14</f>
        <v>908693.94870999991</v>
      </c>
      <c r="K14" s="115">
        <f>G14+C14</f>
        <v>921205.05129000009</v>
      </c>
      <c r="L14" s="114">
        <f>(K14-J14)/J14*100</f>
        <v>1.3768224821746853</v>
      </c>
    </row>
    <row r="15" spans="1:12">
      <c r="A15" s="46"/>
      <c r="B15" s="46"/>
      <c r="C15" s="46"/>
      <c r="D15" s="46"/>
      <c r="E15" s="46"/>
      <c r="F15" s="47"/>
      <c r="G15" s="47"/>
      <c r="H15" s="47"/>
      <c r="I15" s="47"/>
      <c r="J15" s="47"/>
      <c r="K15" s="47"/>
      <c r="L15" s="47"/>
    </row>
    <row r="16" spans="1:12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</row>
    <row r="17" spans="1:12">
      <c r="A17" s="49" t="s">
        <v>65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75" zoomScaleNormal="75" workbookViewId="0">
      <selection activeCell="B43" sqref="B43"/>
    </sheetView>
  </sheetViews>
  <sheetFormatPr defaultRowHeight="12.75"/>
  <cols>
    <col min="1" max="1" width="14.6640625" style="2" customWidth="1"/>
    <col min="2" max="3" width="9.33203125" style="2"/>
    <col min="4" max="4" width="8.5" style="2" customWidth="1"/>
    <col min="5" max="5" width="1.83203125" style="2" customWidth="1"/>
    <col min="6" max="7" width="9.33203125" style="2"/>
    <col min="8" max="8" width="8.1640625" style="2" customWidth="1"/>
    <col min="9" max="16384" width="9.33203125" style="2"/>
  </cols>
  <sheetData>
    <row r="1" spans="1:9">
      <c r="A1" s="381" t="s">
        <v>294</v>
      </c>
      <c r="B1" s="381"/>
      <c r="C1" s="381"/>
      <c r="D1" s="381"/>
      <c r="E1" s="381"/>
      <c r="F1" s="381"/>
      <c r="G1" s="381"/>
      <c r="H1" s="381"/>
      <c r="I1" s="381"/>
    </row>
    <row r="2" spans="1:9">
      <c r="A2" s="29"/>
      <c r="B2" s="29"/>
      <c r="C2" s="29"/>
      <c r="D2" s="29"/>
      <c r="E2" s="29"/>
      <c r="F2" s="29"/>
      <c r="G2" s="29"/>
      <c r="H2" s="22"/>
    </row>
    <row r="3" spans="1:9">
      <c r="A3" s="116"/>
      <c r="B3" s="117"/>
      <c r="C3" s="117"/>
      <c r="D3" s="117"/>
      <c r="E3" s="33"/>
      <c r="F3" s="118"/>
      <c r="G3" s="118"/>
      <c r="H3" s="33"/>
    </row>
    <row r="4" spans="1:9">
      <c r="A4" s="368"/>
      <c r="B4" s="369" t="s">
        <v>70</v>
      </c>
      <c r="C4" s="369" t="s">
        <v>71</v>
      </c>
      <c r="D4" s="369" t="s">
        <v>76</v>
      </c>
      <c r="E4" s="136"/>
      <c r="F4" s="369" t="s">
        <v>125</v>
      </c>
      <c r="G4" s="369" t="s">
        <v>126</v>
      </c>
      <c r="H4" s="137" t="s">
        <v>43</v>
      </c>
    </row>
    <row r="5" spans="1:9">
      <c r="A5" s="37"/>
      <c r="B5" s="370"/>
      <c r="C5" s="370"/>
      <c r="D5" s="370"/>
      <c r="E5" s="22"/>
      <c r="F5" s="370"/>
      <c r="G5" s="370"/>
      <c r="H5" s="34"/>
    </row>
    <row r="6" spans="1:9">
      <c r="A6" s="22"/>
      <c r="B6" s="383" t="s">
        <v>78</v>
      </c>
      <c r="C6" s="383"/>
      <c r="D6" s="383"/>
      <c r="E6" s="22"/>
      <c r="F6" s="382" t="s">
        <v>77</v>
      </c>
      <c r="G6" s="382"/>
      <c r="H6" s="382"/>
    </row>
    <row r="7" spans="1:9">
      <c r="A7" s="37">
        <v>1990</v>
      </c>
      <c r="B7" s="38">
        <v>-29.45804477001484</v>
      </c>
      <c r="C7" s="38">
        <v>-53.848603265261694</v>
      </c>
      <c r="D7" s="38">
        <v>-38.313928685632995</v>
      </c>
      <c r="F7" s="39">
        <v>36.308655733914243</v>
      </c>
      <c r="G7" s="39">
        <v>63.691344266085757</v>
      </c>
      <c r="H7" s="2">
        <v>100</v>
      </c>
    </row>
    <row r="8" spans="1:9">
      <c r="A8" s="37">
        <v>2000</v>
      </c>
      <c r="B8" s="38">
        <v>-11.81987126275668</v>
      </c>
      <c r="C8" s="38">
        <v>-27.632410567564154</v>
      </c>
      <c r="D8" s="38">
        <v>-16.760635976388848</v>
      </c>
      <c r="F8" s="39">
        <v>31.245865185802508</v>
      </c>
      <c r="G8" s="39">
        <v>68.754134814197499</v>
      </c>
      <c r="H8" s="2">
        <v>100</v>
      </c>
    </row>
    <row r="9" spans="1:9">
      <c r="A9" s="37">
        <v>2010</v>
      </c>
      <c r="B9" s="38">
        <v>2.3282169224872136</v>
      </c>
      <c r="C9" s="38">
        <v>-8.0528074007452179</v>
      </c>
      <c r="D9" s="38">
        <v>-0.71665380968925796</v>
      </c>
      <c r="F9" s="39">
        <v>29.332281220372501</v>
      </c>
      <c r="G9" s="39">
        <v>70.667836553466373</v>
      </c>
      <c r="H9" s="2">
        <v>100</v>
      </c>
    </row>
    <row r="10" spans="1:9">
      <c r="A10" s="37">
        <v>2011</v>
      </c>
      <c r="B10" s="38">
        <v>4.5505009569606196</v>
      </c>
      <c r="C10" s="38">
        <v>-6.3919194561738415</v>
      </c>
      <c r="D10" s="38">
        <v>1.3327114734353218</v>
      </c>
      <c r="F10" s="39">
        <v>29.406560541787425</v>
      </c>
      <c r="G10" s="39">
        <v>70.593439458212572</v>
      </c>
      <c r="H10" s="2">
        <v>100</v>
      </c>
    </row>
    <row r="11" spans="1:9">
      <c r="A11" s="37">
        <v>2012</v>
      </c>
      <c r="B11" s="38">
        <v>3.8393500400813121</v>
      </c>
      <c r="C11" s="38">
        <v>-5.4035632701451126</v>
      </c>
      <c r="D11" s="38">
        <v>1.1544567357708775</v>
      </c>
      <c r="F11" s="39">
        <v>29.048128162576685</v>
      </c>
      <c r="G11" s="39">
        <v>70.951871837423312</v>
      </c>
      <c r="H11" s="2">
        <v>100</v>
      </c>
    </row>
    <row r="12" spans="1:9">
      <c r="A12" s="37">
        <v>2013</v>
      </c>
      <c r="B12" s="38">
        <v>7.1265314383219867</v>
      </c>
      <c r="C12" s="38">
        <v>1.3274336283185841</v>
      </c>
      <c r="D12" s="38">
        <v>5.4865520287704248</v>
      </c>
      <c r="F12" s="39">
        <v>28.279906000595627</v>
      </c>
      <c r="G12" s="39">
        <v>71.720093999404369</v>
      </c>
      <c r="H12" s="2">
        <v>100</v>
      </c>
    </row>
    <row r="13" spans="1:9">
      <c r="A13" s="37">
        <v>2014</v>
      </c>
      <c r="B13" s="38">
        <v>4.6625994848690864</v>
      </c>
      <c r="C13" s="38">
        <v>1.7321113633435661</v>
      </c>
      <c r="D13" s="38">
        <v>3.8499632890995663</v>
      </c>
      <c r="F13" s="39">
        <v>27.730404017010201</v>
      </c>
      <c r="G13" s="39">
        <v>72.269595982989799</v>
      </c>
      <c r="H13" s="2">
        <v>100</v>
      </c>
    </row>
    <row r="14" spans="1:9">
      <c r="A14" s="37"/>
      <c r="B14" s="38"/>
      <c r="C14" s="38"/>
      <c r="D14" s="38"/>
      <c r="F14" s="39"/>
      <c r="G14" s="39"/>
    </row>
    <row r="15" spans="1:9">
      <c r="A15" s="37"/>
      <c r="B15" s="385" t="s">
        <v>293</v>
      </c>
      <c r="C15" s="385"/>
      <c r="D15" s="385"/>
      <c r="F15" s="39"/>
      <c r="G15" s="39"/>
    </row>
    <row r="16" spans="1:9">
      <c r="A16" s="35">
        <v>2015</v>
      </c>
      <c r="B16" s="1">
        <v>614</v>
      </c>
      <c r="C16" s="1">
        <v>229</v>
      </c>
      <c r="D16" s="1">
        <v>843</v>
      </c>
      <c r="F16" s="36">
        <v>27.164887307236064</v>
      </c>
      <c r="G16" s="36">
        <v>72.835112692763943</v>
      </c>
      <c r="H16" s="2">
        <v>100</v>
      </c>
    </row>
    <row r="17" spans="1:8">
      <c r="A17" s="194"/>
      <c r="B17" s="40"/>
      <c r="C17" s="40"/>
      <c r="D17" s="40"/>
      <c r="E17" s="33"/>
      <c r="F17" s="41"/>
      <c r="G17" s="41"/>
      <c r="H17" s="33"/>
    </row>
    <row r="19" spans="1:8">
      <c r="A19" s="384" t="s">
        <v>79</v>
      </c>
      <c r="B19" s="384"/>
      <c r="C19" s="384"/>
      <c r="D19" s="384"/>
      <c r="E19" s="384"/>
      <c r="F19" s="384"/>
      <c r="G19" s="384"/>
    </row>
  </sheetData>
  <mergeCells count="5">
    <mergeCell ref="A1:I1"/>
    <mergeCell ref="F6:H6"/>
    <mergeCell ref="B6:D6"/>
    <mergeCell ref="A19:G19"/>
    <mergeCell ref="B15:D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I1" zoomScale="75" zoomScaleNormal="75" workbookViewId="0">
      <selection activeCell="B43" sqref="B43"/>
    </sheetView>
  </sheetViews>
  <sheetFormatPr defaultRowHeight="12.75"/>
  <cols>
    <col min="1" max="1" width="9" style="341" customWidth="1"/>
    <col min="2" max="8" width="10.6640625" style="341" customWidth="1"/>
    <col min="9" max="9" width="11" style="341" bestFit="1" customWidth="1"/>
    <col min="10" max="10" width="13" style="341" customWidth="1"/>
    <col min="11" max="11" width="13.6640625" style="341" customWidth="1"/>
    <col min="12" max="12" width="13.33203125" style="341" customWidth="1"/>
    <col min="13" max="13" width="10.6640625" style="341" customWidth="1"/>
    <col min="14" max="15" width="13.33203125" style="341" customWidth="1"/>
    <col min="16" max="16384" width="9.33203125" style="341"/>
  </cols>
  <sheetData>
    <row r="1" spans="1:16">
      <c r="I1" s="341" t="s">
        <v>286</v>
      </c>
      <c r="O1" s="342"/>
    </row>
    <row r="2" spans="1:16" ht="15">
      <c r="A2" s="404"/>
      <c r="D2" s="343" t="s">
        <v>285</v>
      </c>
      <c r="E2" s="343" t="s">
        <v>101</v>
      </c>
      <c r="F2" s="344" t="s">
        <v>102</v>
      </c>
      <c r="G2" s="344" t="s">
        <v>103</v>
      </c>
      <c r="H2" s="344" t="s">
        <v>104</v>
      </c>
      <c r="K2" s="345"/>
      <c r="L2" s="346"/>
      <c r="M2" s="346"/>
      <c r="N2" s="346"/>
      <c r="O2" s="346"/>
      <c r="P2" s="347"/>
    </row>
    <row r="3" spans="1:16">
      <c r="A3" s="387" t="s">
        <v>1</v>
      </c>
      <c r="B3" s="387"/>
      <c r="C3" s="348" t="s">
        <v>13</v>
      </c>
      <c r="D3" s="349">
        <v>600.03</v>
      </c>
      <c r="E3" s="349">
        <v>587.27599999999995</v>
      </c>
      <c r="F3" s="349">
        <v>591.298</v>
      </c>
      <c r="G3" s="349">
        <v>573.154</v>
      </c>
      <c r="H3" s="349">
        <v>586.64700000000005</v>
      </c>
      <c r="I3" s="350"/>
      <c r="J3" s="351" t="s">
        <v>80</v>
      </c>
      <c r="K3" s="352" t="s">
        <v>287</v>
      </c>
      <c r="L3" s="352" t="s">
        <v>288</v>
      </c>
      <c r="M3" s="352" t="s">
        <v>289</v>
      </c>
      <c r="N3" s="352" t="s">
        <v>290</v>
      </c>
      <c r="O3" s="352" t="s">
        <v>291</v>
      </c>
    </row>
    <row r="4" spans="1:16">
      <c r="A4" s="387"/>
      <c r="B4" s="387"/>
      <c r="C4" s="348" t="s">
        <v>14</v>
      </c>
      <c r="D4" s="353">
        <v>249.05600000000001</v>
      </c>
      <c r="E4" s="353">
        <v>244.637</v>
      </c>
      <c r="F4" s="353">
        <v>242.08099999999999</v>
      </c>
      <c r="G4" s="353">
        <v>226</v>
      </c>
      <c r="H4" s="353">
        <v>225.101</v>
      </c>
      <c r="I4" s="354"/>
      <c r="J4" s="355"/>
      <c r="K4" s="356"/>
      <c r="L4" s="356"/>
      <c r="M4" s="356"/>
      <c r="N4" s="356"/>
      <c r="O4" s="356"/>
    </row>
    <row r="5" spans="1:16" ht="18" customHeight="1">
      <c r="A5" s="387"/>
      <c r="B5" s="387"/>
      <c r="C5" s="348" t="s">
        <v>15</v>
      </c>
      <c r="D5" s="349">
        <v>849.08500000000004</v>
      </c>
      <c r="E5" s="349">
        <v>831.91300000000001</v>
      </c>
      <c r="F5" s="349">
        <v>833.37900000000002</v>
      </c>
      <c r="G5" s="349">
        <v>799.154</v>
      </c>
      <c r="H5" s="349">
        <v>811.74800000000005</v>
      </c>
      <c r="I5" s="357" t="s">
        <v>66</v>
      </c>
      <c r="J5" s="358" t="s">
        <v>70</v>
      </c>
      <c r="K5" s="361">
        <v>-13.812028790094377</v>
      </c>
      <c r="L5" s="361">
        <v>1.9588401198660386</v>
      </c>
      <c r="M5" s="361">
        <v>4.1157910660644408</v>
      </c>
      <c r="N5" s="361">
        <v>11.870686523792228</v>
      </c>
      <c r="O5" s="361">
        <v>6.9067564684163099</v>
      </c>
    </row>
    <row r="6" spans="1:16">
      <c r="A6" s="387" t="s">
        <v>1</v>
      </c>
      <c r="B6" s="387" t="s">
        <v>81</v>
      </c>
      <c r="C6" s="348" t="s">
        <v>13</v>
      </c>
      <c r="D6" s="353">
        <v>234.50899999999999</v>
      </c>
      <c r="E6" s="353">
        <v>222.53299999999999</v>
      </c>
      <c r="F6" s="353">
        <v>225.589</v>
      </c>
      <c r="G6" s="353">
        <v>213.791</v>
      </c>
      <c r="H6" s="353">
        <v>224.22800000000001</v>
      </c>
      <c r="I6" s="357"/>
      <c r="J6" s="358" t="s">
        <v>71</v>
      </c>
      <c r="K6" s="361">
        <v>-18.85956119835172</v>
      </c>
      <c r="L6" s="361">
        <v>-6.4044141868892028</v>
      </c>
      <c r="M6" s="361">
        <v>-12.547294324681035</v>
      </c>
      <c r="N6" s="361">
        <v>8.0289767582251681</v>
      </c>
      <c r="O6" s="361">
        <v>13.669243426158761</v>
      </c>
    </row>
    <row r="7" spans="1:16">
      <c r="A7" s="387"/>
      <c r="B7" s="387"/>
      <c r="C7" s="348" t="s">
        <v>14</v>
      </c>
      <c r="D7" s="349">
        <v>90.768000000000001</v>
      </c>
      <c r="E7" s="349">
        <v>79.599000000000004</v>
      </c>
      <c r="F7" s="349">
        <v>83.51</v>
      </c>
      <c r="G7" s="349">
        <v>77.531000000000006</v>
      </c>
      <c r="H7" s="349">
        <v>82.088999999999999</v>
      </c>
      <c r="I7" s="357"/>
      <c r="J7" s="358" t="s">
        <v>74</v>
      </c>
      <c r="K7" s="361">
        <v>-15.320653223175713</v>
      </c>
      <c r="L7" s="361">
        <v>-0.43633447592691016</v>
      </c>
      <c r="M7" s="361">
        <v>-0.370338200108976</v>
      </c>
      <c r="N7" s="361">
        <v>10.962812668420881</v>
      </c>
      <c r="O7" s="361">
        <v>8.4633296191537521</v>
      </c>
    </row>
    <row r="8" spans="1:16" ht="12.75" customHeight="1">
      <c r="A8" s="387"/>
      <c r="B8" s="387"/>
      <c r="C8" s="348" t="s">
        <v>15</v>
      </c>
      <c r="D8" s="353">
        <v>325.27699999999999</v>
      </c>
      <c r="E8" s="353">
        <v>302.13200000000001</v>
      </c>
      <c r="F8" s="353">
        <v>309.09899999999999</v>
      </c>
      <c r="G8" s="353">
        <v>291.322</v>
      </c>
      <c r="H8" s="353">
        <v>306.31799999999998</v>
      </c>
      <c r="I8" s="357" t="s">
        <v>67</v>
      </c>
      <c r="J8" s="358" t="s">
        <v>70</v>
      </c>
      <c r="K8" s="361">
        <v>1.9900304967722944</v>
      </c>
      <c r="L8" s="361">
        <v>0.96990854931128923</v>
      </c>
      <c r="M8" s="361">
        <v>-11.730793803507137</v>
      </c>
      <c r="N8" s="361">
        <v>-0.85152764058721353</v>
      </c>
      <c r="O8" s="361">
        <v>4.0975299735476884</v>
      </c>
    </row>
    <row r="9" spans="1:16">
      <c r="A9" s="387"/>
      <c r="B9" s="387" t="s">
        <v>66</v>
      </c>
      <c r="C9" s="348" t="s">
        <v>13</v>
      </c>
      <c r="D9" s="349">
        <v>105.31399999999999</v>
      </c>
      <c r="E9" s="349">
        <v>90.768000000000001</v>
      </c>
      <c r="F9" s="349">
        <v>92.546000000000006</v>
      </c>
      <c r="G9" s="349">
        <v>96.355000000000004</v>
      </c>
      <c r="H9" s="349">
        <v>107.79300000000001</v>
      </c>
      <c r="I9" s="357"/>
      <c r="J9" s="358" t="s">
        <v>71</v>
      </c>
      <c r="K9" s="361">
        <v>-5.8879951169533289</v>
      </c>
      <c r="L9" s="361">
        <v>14.460761604743821</v>
      </c>
      <c r="M9" s="361">
        <v>-3.4422746129717705</v>
      </c>
      <c r="N9" s="361">
        <v>4.5353564991407165</v>
      </c>
      <c r="O9" s="361">
        <v>-9.5573198604595273</v>
      </c>
    </row>
    <row r="10" spans="1:16">
      <c r="A10" s="387"/>
      <c r="B10" s="387"/>
      <c r="C10" s="348" t="s">
        <v>14</v>
      </c>
      <c r="D10" s="353">
        <v>44.895000000000003</v>
      </c>
      <c r="E10" s="353">
        <v>36.427999999999997</v>
      </c>
      <c r="F10" s="353">
        <v>34.094999999999999</v>
      </c>
      <c r="G10" s="353">
        <v>29.817</v>
      </c>
      <c r="H10" s="353">
        <v>32.210999999999999</v>
      </c>
      <c r="I10" s="357"/>
      <c r="J10" s="358" t="s">
        <v>74</v>
      </c>
      <c r="K10" s="361">
        <v>-7.5399273425186208E-2</v>
      </c>
      <c r="L10" s="361">
        <v>4.2998582338683811</v>
      </c>
      <c r="M10" s="361">
        <v>-9.4854706288570458</v>
      </c>
      <c r="N10" s="361">
        <v>0.70420403146210586</v>
      </c>
      <c r="O10" s="361">
        <v>2.4050891686924129E-3</v>
      </c>
    </row>
    <row r="11" spans="1:16">
      <c r="A11" s="387"/>
      <c r="B11" s="387"/>
      <c r="C11" s="348" t="s">
        <v>15</v>
      </c>
      <c r="D11" s="349">
        <v>150.209</v>
      </c>
      <c r="E11" s="349">
        <v>127.196</v>
      </c>
      <c r="F11" s="349">
        <v>126.64100000000001</v>
      </c>
      <c r="G11" s="349">
        <v>126.172</v>
      </c>
      <c r="H11" s="349">
        <v>140.00399999999999</v>
      </c>
      <c r="I11" s="357" t="s">
        <v>10</v>
      </c>
      <c r="J11" s="358" t="s">
        <v>70</v>
      </c>
      <c r="K11" s="361">
        <v>-5.0121558900812779</v>
      </c>
      <c r="L11" s="361">
        <v>2.1949327817993893</v>
      </c>
      <c r="M11" s="361">
        <v>0.93855144324418804</v>
      </c>
      <c r="N11" s="361">
        <v>9.0651629072681814</v>
      </c>
      <c r="O11" s="361">
        <v>-0.76636716685433459</v>
      </c>
    </row>
    <row r="12" spans="1:16">
      <c r="A12" s="387"/>
      <c r="B12" s="387" t="s">
        <v>67</v>
      </c>
      <c r="C12" s="348" t="s">
        <v>13</v>
      </c>
      <c r="D12" s="353">
        <v>129.19399999999999</v>
      </c>
      <c r="E12" s="353">
        <v>131.76499999999999</v>
      </c>
      <c r="F12" s="353">
        <v>133.04300000000001</v>
      </c>
      <c r="G12" s="353">
        <v>117.43600000000001</v>
      </c>
      <c r="H12" s="353">
        <v>116.43600000000001</v>
      </c>
      <c r="I12" s="357"/>
      <c r="J12" s="358" t="s">
        <v>71</v>
      </c>
      <c r="K12" s="361">
        <v>-4.5273318644423428</v>
      </c>
      <c r="L12" s="361">
        <v>-15.044782680367058</v>
      </c>
      <c r="M12" s="361">
        <v>4.5533924067007234</v>
      </c>
      <c r="N12" s="361">
        <v>4.2282709557686493</v>
      </c>
      <c r="O12" s="361">
        <v>-3.1723892334629271</v>
      </c>
    </row>
    <row r="13" spans="1:16">
      <c r="A13" s="387"/>
      <c r="B13" s="387"/>
      <c r="C13" s="348" t="s">
        <v>14</v>
      </c>
      <c r="D13" s="349">
        <v>45.872999999999998</v>
      </c>
      <c r="E13" s="349">
        <v>43.171999999999997</v>
      </c>
      <c r="F13" s="349">
        <v>49.414999999999999</v>
      </c>
      <c r="G13" s="349">
        <v>47.713999999999999</v>
      </c>
      <c r="H13" s="349">
        <v>49.878</v>
      </c>
      <c r="I13" s="357"/>
      <c r="J13" s="358" t="s">
        <v>74</v>
      </c>
      <c r="K13" s="361">
        <v>-4.8575682050081186</v>
      </c>
      <c r="L13" s="361">
        <v>-3.3202060514425371</v>
      </c>
      <c r="M13" s="361">
        <v>1.9539738682136014</v>
      </c>
      <c r="N13" s="361">
        <v>7.6705609560331744</v>
      </c>
      <c r="O13" s="361">
        <v>-1.4379074140030232</v>
      </c>
    </row>
    <row r="14" spans="1:16">
      <c r="A14" s="387"/>
      <c r="B14" s="387"/>
      <c r="C14" s="348" t="s">
        <v>15</v>
      </c>
      <c r="D14" s="353">
        <v>175.06800000000001</v>
      </c>
      <c r="E14" s="353">
        <v>174.93600000000001</v>
      </c>
      <c r="F14" s="353">
        <v>182.458</v>
      </c>
      <c r="G14" s="353">
        <v>165.15100000000001</v>
      </c>
      <c r="H14" s="353">
        <v>166.31399999999999</v>
      </c>
      <c r="I14" s="357" t="s">
        <v>82</v>
      </c>
      <c r="J14" s="358" t="s">
        <v>70</v>
      </c>
      <c r="K14" s="361">
        <v>1.1634087700956446</v>
      </c>
      <c r="L14" s="361">
        <v>-0.25505943267544612</v>
      </c>
      <c r="M14" s="361">
        <v>-2.4726932750976003</v>
      </c>
      <c r="N14" s="361">
        <v>-1.4944753061027378</v>
      </c>
      <c r="O14" s="361">
        <v>5.6862211086297343</v>
      </c>
    </row>
    <row r="15" spans="1:16">
      <c r="A15" s="387"/>
      <c r="B15" s="387" t="s">
        <v>10</v>
      </c>
      <c r="C15" s="348" t="s">
        <v>13</v>
      </c>
      <c r="D15" s="349">
        <v>81.441999999999993</v>
      </c>
      <c r="E15" s="349">
        <v>77.36</v>
      </c>
      <c r="F15" s="349">
        <v>79.058000000000007</v>
      </c>
      <c r="G15" s="349">
        <v>79.8</v>
      </c>
      <c r="H15" s="349">
        <v>87.034000000000006</v>
      </c>
      <c r="I15" s="357"/>
      <c r="J15" s="358" t="s">
        <v>71</v>
      </c>
      <c r="K15" s="361">
        <v>7.0536932858426686</v>
      </c>
      <c r="L15" s="361">
        <v>-0.77036691542287428</v>
      </c>
      <c r="M15" s="361">
        <v>-9.0169135676738588</v>
      </c>
      <c r="N15" s="361">
        <v>-5.8757178897700157</v>
      </c>
      <c r="O15" s="361">
        <v>4.8620957782554974</v>
      </c>
    </row>
    <row r="16" spans="1:16">
      <c r="A16" s="387"/>
      <c r="B16" s="387"/>
      <c r="C16" s="348" t="s">
        <v>14</v>
      </c>
      <c r="D16" s="353">
        <v>38.124000000000002</v>
      </c>
      <c r="E16" s="353">
        <v>36.398000000000003</v>
      </c>
      <c r="F16" s="353">
        <v>30.922000000000001</v>
      </c>
      <c r="G16" s="353">
        <v>32.33</v>
      </c>
      <c r="H16" s="353">
        <v>33.697000000000003</v>
      </c>
      <c r="I16" s="357"/>
      <c r="J16" s="358" t="s">
        <v>74</v>
      </c>
      <c r="K16" s="361">
        <v>2.9143361789814559</v>
      </c>
      <c r="L16" s="361">
        <v>-0.41439916927869291</v>
      </c>
      <c r="M16" s="361">
        <v>-4.4892589910692706</v>
      </c>
      <c r="N16" s="361">
        <v>-2.7801294411689716</v>
      </c>
      <c r="O16" s="361">
        <v>5.4520405510787597</v>
      </c>
    </row>
    <row r="17" spans="1:15">
      <c r="A17" s="387"/>
      <c r="B17" s="387"/>
      <c r="C17" s="348" t="s">
        <v>15</v>
      </c>
      <c r="D17" s="349">
        <v>119.566</v>
      </c>
      <c r="E17" s="349">
        <v>113.758</v>
      </c>
      <c r="F17" s="349">
        <v>109.98099999999999</v>
      </c>
      <c r="G17" s="349">
        <v>112.13</v>
      </c>
      <c r="H17" s="349">
        <v>120.73099999999999</v>
      </c>
      <c r="I17" s="357" t="s">
        <v>1</v>
      </c>
      <c r="J17" s="358" t="s">
        <v>70</v>
      </c>
      <c r="K17" s="361">
        <v>-2.1255603886472376</v>
      </c>
      <c r="L17" s="361">
        <v>0.68485686457475681</v>
      </c>
      <c r="M17" s="361">
        <v>-3.0685035295231855</v>
      </c>
      <c r="N17" s="361">
        <v>2.3541665939695182</v>
      </c>
      <c r="O17" s="361">
        <v>4.6380532074654681</v>
      </c>
    </row>
    <row r="18" spans="1:15">
      <c r="A18" s="387"/>
      <c r="B18" s="387" t="s">
        <v>292</v>
      </c>
      <c r="C18" s="348" t="s">
        <v>13</v>
      </c>
      <c r="D18" s="353">
        <v>284.07900000000001</v>
      </c>
      <c r="E18" s="353">
        <v>287.38400000000001</v>
      </c>
      <c r="F18" s="353">
        <v>286.65100000000001</v>
      </c>
      <c r="G18" s="353">
        <v>279.56299999999999</v>
      </c>
      <c r="H18" s="353">
        <v>275.38499999999999</v>
      </c>
      <c r="I18" s="357"/>
      <c r="J18" s="358" t="s">
        <v>71</v>
      </c>
      <c r="K18" s="361">
        <v>-1.7742997558782003</v>
      </c>
      <c r="L18" s="361">
        <v>-1.0448133356769465</v>
      </c>
      <c r="M18" s="361">
        <v>-6.6428178997938669</v>
      </c>
      <c r="N18" s="361">
        <v>-0.39778761061946943</v>
      </c>
      <c r="O18" s="361">
        <v>1.7245591978711801</v>
      </c>
    </row>
    <row r="19" spans="1:15">
      <c r="A19" s="387"/>
      <c r="B19" s="387"/>
      <c r="C19" s="348" t="s">
        <v>14</v>
      </c>
      <c r="D19" s="349">
        <v>120.164</v>
      </c>
      <c r="E19" s="349">
        <v>128.63999999999999</v>
      </c>
      <c r="F19" s="349">
        <v>127.649</v>
      </c>
      <c r="G19" s="349">
        <v>116.139</v>
      </c>
      <c r="H19" s="349">
        <v>109.315</v>
      </c>
      <c r="I19" s="357"/>
      <c r="J19" s="358" t="s">
        <v>74</v>
      </c>
      <c r="K19" s="361">
        <v>-2.0224123615421337</v>
      </c>
      <c r="L19" s="361">
        <v>0.17622034996448044</v>
      </c>
      <c r="M19" s="361">
        <v>-4.106774948732812</v>
      </c>
      <c r="N19" s="361">
        <v>1.5759165317323132</v>
      </c>
      <c r="O19" s="361">
        <v>3.8302527385346168</v>
      </c>
    </row>
    <row r="20" spans="1:15">
      <c r="A20" s="387"/>
      <c r="B20" s="387"/>
      <c r="C20" s="348" t="s">
        <v>15</v>
      </c>
      <c r="D20" s="353">
        <v>404.24299999999999</v>
      </c>
      <c r="E20" s="353">
        <v>416.024</v>
      </c>
      <c r="F20" s="353">
        <v>414.3</v>
      </c>
      <c r="G20" s="353">
        <v>395.70100000000002</v>
      </c>
      <c r="H20" s="353">
        <v>384.7</v>
      </c>
      <c r="I20" s="359"/>
      <c r="J20" s="359"/>
      <c r="K20" s="345"/>
      <c r="L20" s="345"/>
      <c r="M20" s="345"/>
      <c r="N20" s="345"/>
      <c r="O20" s="345"/>
    </row>
    <row r="22" spans="1:15" ht="27" customHeight="1">
      <c r="D22" s="360"/>
      <c r="E22" s="360">
        <f>(E4-D4)/D4*100</f>
        <v>-1.7742997558782003</v>
      </c>
      <c r="F22" s="360">
        <f>(F4-E4)/E4*100</f>
        <v>-1.0448133356769465</v>
      </c>
      <c r="G22" s="360">
        <f>(G4-F4)/F4*100</f>
        <v>-6.6428178997938669</v>
      </c>
      <c r="H22" s="356">
        <f>(H4-G4)/G4*100</f>
        <v>-0.39778761061946943</v>
      </c>
      <c r="I22" s="386" t="s">
        <v>83</v>
      </c>
      <c r="J22" s="386"/>
      <c r="K22" s="386"/>
      <c r="L22" s="386"/>
      <c r="M22" s="386"/>
      <c r="N22" s="386"/>
      <c r="O22" s="386"/>
    </row>
    <row r="26" spans="1:15">
      <c r="J26" s="358"/>
      <c r="K26" s="356"/>
      <c r="L26" s="356"/>
      <c r="M26" s="356"/>
      <c r="N26" s="356"/>
      <c r="O26" s="356"/>
    </row>
    <row r="27" spans="1:15">
      <c r="J27" s="358"/>
      <c r="K27" s="356"/>
      <c r="L27" s="356"/>
      <c r="M27" s="356"/>
      <c r="N27" s="356"/>
      <c r="O27" s="356"/>
    </row>
    <row r="28" spans="1:15">
      <c r="J28" s="358"/>
      <c r="K28" s="356"/>
      <c r="L28" s="356"/>
      <c r="M28" s="356"/>
      <c r="N28" s="356"/>
      <c r="O28" s="356"/>
    </row>
  </sheetData>
  <mergeCells count="8">
    <mergeCell ref="I22:O22"/>
    <mergeCell ref="A3:B5"/>
    <mergeCell ref="A6:A20"/>
    <mergeCell ref="B6:B8"/>
    <mergeCell ref="B9:B11"/>
    <mergeCell ref="B12:B14"/>
    <mergeCell ref="B15:B17"/>
    <mergeCell ref="B18:B20"/>
  </mergeCells>
  <pageMargins left="0.70000000000000007" right="0.70000000000000007" top="0.75" bottom="0.75" header="0.30000000000000004" footer="0.3000000000000000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75" zoomScaleNormal="75" workbookViewId="0">
      <selection activeCell="B43" sqref="B43"/>
    </sheetView>
  </sheetViews>
  <sheetFormatPr defaultRowHeight="12.75"/>
  <cols>
    <col min="1" max="1" width="27.1640625" style="2" customWidth="1"/>
    <col min="2" max="2" width="19.5" style="2" customWidth="1"/>
    <col min="3" max="3" width="17" style="2" customWidth="1"/>
    <col min="4" max="4" width="16.6640625" style="2" customWidth="1"/>
    <col min="5" max="16384" width="9.33203125" style="2"/>
  </cols>
  <sheetData>
    <row r="1" spans="1:4" ht="12.75" customHeight="1">
      <c r="A1" s="390" t="s">
        <v>141</v>
      </c>
      <c r="B1" s="390"/>
      <c r="C1" s="390"/>
      <c r="D1" s="390"/>
    </row>
    <row r="2" spans="1:4" ht="12.75" customHeight="1">
      <c r="A2" s="367"/>
      <c r="B2" s="195"/>
      <c r="C2" s="195"/>
      <c r="D2" s="195"/>
    </row>
    <row r="3" spans="1:4" ht="12.75" customHeight="1">
      <c r="A3" s="195"/>
      <c r="B3" s="119"/>
      <c r="C3" s="119"/>
      <c r="D3" s="142" t="s">
        <v>129</v>
      </c>
    </row>
    <row r="4" spans="1:4" ht="38.25">
      <c r="A4" s="153" t="s">
        <v>127</v>
      </c>
      <c r="B4" s="121" t="s">
        <v>133</v>
      </c>
      <c r="C4" s="121" t="s">
        <v>134</v>
      </c>
      <c r="D4" s="121" t="s">
        <v>135</v>
      </c>
    </row>
    <row r="5" spans="1:4">
      <c r="A5" s="120"/>
    </row>
    <row r="6" spans="1:4">
      <c r="A6" s="144">
        <v>111</v>
      </c>
      <c r="B6" s="25">
        <v>46.1863547085105</v>
      </c>
      <c r="C6" s="25">
        <v>22.53653061664976</v>
      </c>
      <c r="D6" s="25">
        <v>68.722885325160249</v>
      </c>
    </row>
    <row r="7" spans="1:4">
      <c r="A7" s="144">
        <v>112</v>
      </c>
      <c r="B7" s="25">
        <v>5.6532343355420771</v>
      </c>
      <c r="C7" s="25">
        <v>3.57341736634219</v>
      </c>
      <c r="D7" s="25">
        <v>9.2266517018842666</v>
      </c>
    </row>
    <row r="8" spans="1:4">
      <c r="A8" s="144">
        <v>113</v>
      </c>
      <c r="B8" s="25">
        <v>0.18346247652759493</v>
      </c>
      <c r="C8" s="25">
        <v>0.12086939630053312</v>
      </c>
      <c r="D8" s="25">
        <v>0.30433187282812807</v>
      </c>
    </row>
    <row r="9" spans="1:4">
      <c r="A9" s="144">
        <v>121</v>
      </c>
      <c r="B9" s="25">
        <v>10.368867496924306</v>
      </c>
      <c r="C9" s="25">
        <v>4.0996309166648679</v>
      </c>
      <c r="D9" s="25">
        <v>14.468498413589174</v>
      </c>
    </row>
    <row r="10" spans="1:4">
      <c r="A10" s="144">
        <v>311</v>
      </c>
      <c r="B10" s="25">
        <v>1.1568927931622457</v>
      </c>
      <c r="C10" s="25">
        <v>0.8141417193671624</v>
      </c>
      <c r="D10" s="25">
        <v>1.9710345125294078</v>
      </c>
    </row>
    <row r="11" spans="1:4">
      <c r="A11" s="144">
        <v>331</v>
      </c>
      <c r="B11" s="26">
        <v>1.9481556625153784</v>
      </c>
      <c r="C11" s="26">
        <v>2.1061492305367895</v>
      </c>
      <c r="D11" s="25">
        <v>4.0543048930521675</v>
      </c>
    </row>
    <row r="12" spans="1:4">
      <c r="A12" s="144">
        <v>341</v>
      </c>
      <c r="B12" s="26">
        <v>0.66521335606829113</v>
      </c>
      <c r="C12" s="26">
        <v>0.58707992488830374</v>
      </c>
      <c r="D12" s="25">
        <v>1.252293280956595</v>
      </c>
    </row>
    <row r="13" spans="1:4">
      <c r="A13" s="144" t="s">
        <v>128</v>
      </c>
      <c r="B13" s="26">
        <v>66.162180829250389</v>
      </c>
      <c r="C13" s="26">
        <v>33.837819170749604</v>
      </c>
      <c r="D13" s="26">
        <v>100</v>
      </c>
    </row>
    <row r="14" spans="1:4">
      <c r="A14" s="24"/>
      <c r="B14" s="26"/>
      <c r="C14" s="26"/>
      <c r="D14" s="26"/>
    </row>
    <row r="15" spans="1:4">
      <c r="A15" s="24"/>
      <c r="B15" s="122" t="s">
        <v>138</v>
      </c>
      <c r="C15" s="122" t="s">
        <v>139</v>
      </c>
      <c r="D15" s="122" t="s">
        <v>140</v>
      </c>
    </row>
    <row r="16" spans="1:4" ht="15">
      <c r="A16" s="2" t="s">
        <v>136</v>
      </c>
      <c r="B16" s="26">
        <v>62.608454110226951</v>
      </c>
      <c r="C16" s="26">
        <v>32.020310125651541</v>
      </c>
      <c r="D16" s="2">
        <v>100</v>
      </c>
    </row>
    <row r="17" spans="1:4">
      <c r="A17" s="33"/>
      <c r="B17" s="33"/>
      <c r="C17" s="33"/>
      <c r="D17" s="33"/>
    </row>
    <row r="19" spans="1:4" ht="15">
      <c r="A19" s="22" t="s">
        <v>137</v>
      </c>
      <c r="B19" s="22"/>
      <c r="C19" s="22"/>
      <c r="D19" s="22"/>
    </row>
    <row r="20" spans="1:4">
      <c r="A20" s="22"/>
      <c r="B20" s="22"/>
      <c r="C20" s="22"/>
      <c r="D20" s="22"/>
    </row>
    <row r="21" spans="1:4">
      <c r="A21" s="388" t="s">
        <v>142</v>
      </c>
      <c r="B21" s="388"/>
      <c r="C21" s="388"/>
      <c r="D21" s="389"/>
    </row>
  </sheetData>
  <mergeCells count="2">
    <mergeCell ref="A21:D21"/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75" zoomScaleNormal="75" workbookViewId="0">
      <selection activeCell="B43" sqref="B43"/>
    </sheetView>
  </sheetViews>
  <sheetFormatPr defaultRowHeight="12.75"/>
  <cols>
    <col min="1" max="1" width="9.33203125" style="2"/>
    <col min="2" max="2" width="12.6640625" style="2" customWidth="1"/>
    <col min="3" max="3" width="13.1640625" style="2" customWidth="1"/>
    <col min="4" max="4" width="14.6640625" style="2" customWidth="1"/>
    <col min="5" max="5" width="9.33203125" style="2"/>
    <col min="6" max="6" width="12.83203125" style="2" customWidth="1"/>
    <col min="7" max="16384" width="9.33203125" style="2"/>
  </cols>
  <sheetData>
    <row r="1" spans="1:6">
      <c r="A1" s="390" t="s">
        <v>145</v>
      </c>
      <c r="B1" s="390"/>
      <c r="C1" s="390"/>
      <c r="D1" s="390"/>
      <c r="E1" s="390"/>
      <c r="F1" s="390"/>
    </row>
    <row r="2" spans="1:6">
      <c r="A2" s="367"/>
      <c r="B2" s="195"/>
      <c r="C2" s="195"/>
      <c r="D2" s="195"/>
      <c r="E2" s="195"/>
      <c r="F2" s="195"/>
    </row>
    <row r="3" spans="1:6">
      <c r="A3" s="119"/>
      <c r="B3" s="195"/>
      <c r="C3" s="195"/>
      <c r="D3" s="131" t="s">
        <v>129</v>
      </c>
      <c r="E3" s="195"/>
      <c r="F3" s="195"/>
    </row>
    <row r="4" spans="1:6">
      <c r="A4" s="23" t="s">
        <v>127</v>
      </c>
      <c r="B4" s="129" t="s">
        <v>70</v>
      </c>
      <c r="C4" s="129" t="s">
        <v>71</v>
      </c>
      <c r="D4" s="129" t="s">
        <v>76</v>
      </c>
    </row>
    <row r="5" spans="1:6">
      <c r="A5" s="126"/>
      <c r="B5" s="127"/>
      <c r="C5" s="127"/>
      <c r="D5" s="127"/>
    </row>
    <row r="6" spans="1:6">
      <c r="A6" s="144">
        <v>111</v>
      </c>
      <c r="B6" s="145">
        <v>62.389135416605924</v>
      </c>
      <c r="C6" s="145">
        <v>30.442641973724875</v>
      </c>
      <c r="D6" s="145">
        <v>92.831777390330799</v>
      </c>
    </row>
    <row r="7" spans="1:6">
      <c r="A7" s="144">
        <v>331</v>
      </c>
      <c r="B7" s="146">
        <v>2.6315942924784101</v>
      </c>
      <c r="C7" s="146">
        <v>2.8450140822074368</v>
      </c>
      <c r="D7" s="145">
        <v>5.4766083746858474</v>
      </c>
    </row>
    <row r="8" spans="1:6">
      <c r="A8" s="144">
        <v>341</v>
      </c>
      <c r="B8" s="146">
        <v>0.89857895074434524</v>
      </c>
      <c r="C8" s="146">
        <v>0.79303528423900693</v>
      </c>
      <c r="D8" s="145">
        <v>1.6916142349833523</v>
      </c>
    </row>
    <row r="9" spans="1:6">
      <c r="A9" s="152" t="s">
        <v>43</v>
      </c>
      <c r="B9" s="147">
        <v>65.919308659828673</v>
      </c>
      <c r="C9" s="147">
        <v>34.08069134017132</v>
      </c>
      <c r="D9" s="147">
        <v>100</v>
      </c>
    </row>
    <row r="10" spans="1:6">
      <c r="A10" s="109"/>
      <c r="B10" s="130"/>
      <c r="C10" s="130"/>
      <c r="D10" s="130"/>
    </row>
    <row r="12" spans="1:6">
      <c r="A12" s="388" t="s">
        <v>142</v>
      </c>
      <c r="B12" s="388"/>
      <c r="C12" s="388"/>
      <c r="D12" s="389"/>
    </row>
  </sheetData>
  <mergeCells count="2">
    <mergeCell ref="A1:F1"/>
    <mergeCell ref="A12:D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75" zoomScaleNormal="75" workbookViewId="0">
      <selection activeCell="B43" sqref="B43"/>
    </sheetView>
  </sheetViews>
  <sheetFormatPr defaultRowHeight="12.75"/>
  <cols>
    <col min="1" max="1" width="9.33203125" style="2"/>
    <col min="2" max="2" width="12.83203125" style="2" customWidth="1"/>
    <col min="3" max="3" width="20.1640625" style="2" customWidth="1"/>
    <col min="4" max="4" width="13.33203125" style="2" customWidth="1"/>
    <col min="5" max="5" width="12.6640625" style="2" customWidth="1"/>
    <col min="6" max="16384" width="9.33203125" style="2"/>
  </cols>
  <sheetData>
    <row r="1" spans="1:5">
      <c r="A1" s="390" t="s">
        <v>187</v>
      </c>
      <c r="B1" s="390"/>
      <c r="C1" s="390"/>
      <c r="D1" s="390"/>
      <c r="E1" s="390"/>
    </row>
    <row r="2" spans="1:5">
      <c r="A2" s="367"/>
      <c r="B2" s="195"/>
      <c r="C2" s="195"/>
      <c r="D2" s="195"/>
      <c r="E2" s="195"/>
    </row>
    <row r="3" spans="1:5">
      <c r="A3" s="195"/>
      <c r="B3" s="195"/>
      <c r="C3" s="195"/>
      <c r="D3" s="195"/>
      <c r="E3" s="131" t="s">
        <v>129</v>
      </c>
    </row>
    <row r="4" spans="1:5" ht="12.75" customHeight="1">
      <c r="A4" s="133"/>
      <c r="B4" s="134" t="s">
        <v>84</v>
      </c>
      <c r="C4" s="135" t="s">
        <v>85</v>
      </c>
      <c r="D4" s="134" t="s">
        <v>86</v>
      </c>
      <c r="E4" s="134" t="s">
        <v>43</v>
      </c>
    </row>
    <row r="5" spans="1:5">
      <c r="A5" s="30"/>
      <c r="B5" s="31"/>
      <c r="C5" s="32"/>
      <c r="D5" s="31"/>
      <c r="E5" s="31"/>
    </row>
    <row r="6" spans="1:5">
      <c r="A6" s="132" t="s">
        <v>70</v>
      </c>
      <c r="B6" s="149">
        <v>61.220477386934668</v>
      </c>
      <c r="C6" s="149">
        <v>1.9045226130653268</v>
      </c>
      <c r="D6" s="149">
        <v>4.0816582914572868</v>
      </c>
      <c r="E6" s="149">
        <v>67.206658291457288</v>
      </c>
    </row>
    <row r="7" spans="1:5">
      <c r="A7" s="132" t="s">
        <v>71</v>
      </c>
      <c r="B7" s="149">
        <v>31.062185929648241</v>
      </c>
      <c r="C7" s="149">
        <v>1.0376884422110553</v>
      </c>
      <c r="D7" s="149">
        <v>0.69346733668341709</v>
      </c>
      <c r="E7" s="149">
        <v>32.793341708542712</v>
      </c>
    </row>
    <row r="8" spans="1:5">
      <c r="A8" s="132" t="s">
        <v>43</v>
      </c>
      <c r="B8" s="149">
        <v>92.282663316582912</v>
      </c>
      <c r="C8" s="149">
        <v>2.942211055276382</v>
      </c>
      <c r="D8" s="149">
        <v>4.775125628140704</v>
      </c>
      <c r="E8" s="149">
        <v>100</v>
      </c>
    </row>
    <row r="9" spans="1:5">
      <c r="A9" s="33"/>
      <c r="B9" s="33"/>
      <c r="C9" s="33"/>
      <c r="D9" s="33"/>
      <c r="E9" s="33"/>
    </row>
    <row r="11" spans="1:5">
      <c r="A11" s="388" t="s">
        <v>142</v>
      </c>
      <c r="B11" s="388"/>
      <c r="C11" s="388"/>
      <c r="D11" s="388"/>
      <c r="E11" s="388"/>
    </row>
  </sheetData>
  <mergeCells count="2">
    <mergeCell ref="A1:E1"/>
    <mergeCell ref="A11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25</vt:i4>
      </vt:variant>
      <vt:variant>
        <vt:lpstr>Intervalli denominati</vt:lpstr>
      </vt:variant>
      <vt:variant>
        <vt:i4>1</vt:i4>
      </vt:variant>
    </vt:vector>
  </HeadingPairs>
  <TitlesOfParts>
    <vt:vector size="26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20</vt:lpstr>
      <vt:lpstr>t21</vt:lpstr>
      <vt:lpstr>t22</vt:lpstr>
      <vt:lpstr>t23</vt:lpstr>
      <vt:lpstr>t24</vt:lpstr>
      <vt:lpstr>t25</vt:lpstr>
      <vt:lpstr>'t1'!Area_stampa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Fabio Iacobini</cp:lastModifiedBy>
  <cp:lastPrinted>2017-01-12T14:48:21Z</cp:lastPrinted>
  <dcterms:created xsi:type="dcterms:W3CDTF">2006-08-30T09:35:52Z</dcterms:created>
  <dcterms:modified xsi:type="dcterms:W3CDTF">2017-03-15T08:19:33Z</dcterms:modified>
</cp:coreProperties>
</file>